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CB1F0290-1D77-44B4-B63A-EF213B7B2B16}" xr6:coauthVersionLast="45" xr6:coauthVersionMax="45" xr10:uidLastSave="{00000000-0000-0000-0000-000000000000}"/>
  <workbookProtection lockStructure="1"/>
  <bookViews>
    <workbookView xWindow="-110" yWindow="-110" windowWidth="22780" windowHeight="14660" xr2:uid="{00000000-000D-0000-FFFF-FFFF00000000}"/>
  </bookViews>
  <sheets>
    <sheet name="全グッズ注文書Excel" sheetId="2" r:id="rId1"/>
    <sheet name="list" sheetId="4" state="hidden" r:id="rId2"/>
  </sheets>
  <externalReferences>
    <externalReference r:id="rId3"/>
  </externalReferences>
  <definedNames>
    <definedName name="ColumnTitle1" localSheetId="1">#REF!</definedName>
    <definedName name="ColumnTitle1">#REF!</definedName>
    <definedName name="ColumnTitleRegion1.B11.1" localSheetId="1">#REF!</definedName>
    <definedName name="ColumnTitleRegion1.B11.1">#REF!</definedName>
    <definedName name="Company_Name" localSheetId="1">#REF!</definedName>
    <definedName name="Company_Name">#REF!</definedName>
    <definedName name="_xlnm.Print_Area" localSheetId="0">全グッズ注文書Excel!$A$1:$H$31</definedName>
    <definedName name="RowTitleRegion1..D5">#REF!</definedName>
  </definedNames>
  <calcPr calcId="181029"/>
</workbook>
</file>

<file path=xl/calcChain.xml><?xml version="1.0" encoding="utf-8"?>
<calcChain xmlns="http://schemas.openxmlformats.org/spreadsheetml/2006/main">
  <c r="P12" i="2" l="1"/>
  <c r="P10" i="2"/>
  <c r="Q10" i="2" s="1"/>
  <c r="G12" i="2"/>
  <c r="G10" i="2"/>
  <c r="P32" i="2"/>
  <c r="Q32" i="2" s="1"/>
  <c r="N32" i="2" s="1"/>
  <c r="P31" i="2"/>
  <c r="Q30" i="2" s="1"/>
  <c r="Q12" i="2" l="1"/>
  <c r="G11" i="2" s="1"/>
  <c r="H11" i="2" s="1"/>
  <c r="G9" i="2"/>
  <c r="H9" i="2" s="1"/>
  <c r="Q31" i="2"/>
  <c r="N31" i="2" s="1"/>
  <c r="G29" i="2" l="1"/>
  <c r="H28" i="2"/>
  <c r="H27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8" i="2"/>
  <c r="H29" i="2" l="1"/>
</calcChain>
</file>

<file path=xl/sharedStrings.xml><?xml version="1.0" encoding="utf-8"?>
<sst xmlns="http://schemas.openxmlformats.org/spreadsheetml/2006/main" count="149" uniqueCount="95">
  <si>
    <t>注文書</t>
    <rPh sb="0" eb="3">
      <t>ちゅうもんしょ</t>
    </rPh>
    <phoneticPr fontId="0" type="noConversion"/>
  </si>
  <si>
    <t>一般社団法人　東京国際合唱機構</t>
  </si>
  <si>
    <t xml:space="preserve">東京都八王子市絹ヶ丘2-29-12 B1F </t>
  </si>
  <si>
    <t>TEL: 042-689-5641  FAX: 042-635-0526</t>
  </si>
  <si>
    <t>ご注文日：</t>
    <rPh sb="1" eb="4">
      <t>ちゅうもんび</t>
    </rPh>
    <phoneticPr fontId="0" type="noConversion"/>
  </si>
  <si>
    <t>ICOTオリジナルグッズ販売
2020年限定特別企画</t>
    <rPh sb="12" eb="14">
      <t>はんばい</t>
    </rPh>
    <rPh sb="19" eb="20">
      <t>ねん</t>
    </rPh>
    <rPh sb="20" eb="22">
      <t>げんてい</t>
    </rPh>
    <rPh sb="22" eb="24">
      <t>とくべつ</t>
    </rPh>
    <rPh sb="24" eb="26">
      <t>きかく</t>
    </rPh>
    <phoneticPr fontId="0" type="noConversion"/>
  </si>
  <si>
    <t>品名</t>
    <rPh sb="0" eb="2">
      <t>ヒンメイ</t>
    </rPh>
    <phoneticPr fontId="28"/>
  </si>
  <si>
    <t>東京国際合唱コンクール</t>
    <rPh sb="0" eb="6">
      <t>トウキョウ</t>
    </rPh>
    <phoneticPr fontId="28"/>
  </si>
  <si>
    <t>松下耕サイン入り TICCスペシャル福袋</t>
    <rPh sb="0" eb="3">
      <t>マツシタ</t>
    </rPh>
    <rPh sb="18" eb="20">
      <t>フクブクロ</t>
    </rPh>
    <phoneticPr fontId="28"/>
  </si>
  <si>
    <t>TICCオリジナルTシャツ[2019年モデル]</t>
    <rPh sb="18" eb="19">
      <t>ネn</t>
    </rPh>
    <phoneticPr fontId="28"/>
  </si>
  <si>
    <t>TICCオリジナルTシャツ[2018年モデル]</t>
    <rPh sb="18" eb="19">
      <t>ネn</t>
    </rPh>
    <phoneticPr fontId="28"/>
  </si>
  <si>
    <t>TICCアクリルキーホルダー［セット］</t>
    <phoneticPr fontId="28"/>
  </si>
  <si>
    <t>TICCマスキングテープ［セット］</t>
    <phoneticPr fontId="28"/>
  </si>
  <si>
    <t>TICCクリアファイル［和柄］</t>
    <rPh sb="12" eb="14">
      <t>ワガラ</t>
    </rPh>
    <phoneticPr fontId="28"/>
  </si>
  <si>
    <t>TICCクリアファイル［だるま］</t>
    <phoneticPr fontId="28"/>
  </si>
  <si>
    <t>TICC缶バッジ［ピンク/2019年モデル］</t>
    <rPh sb="4" eb="5">
      <t>カン</t>
    </rPh>
    <phoneticPr fontId="28"/>
  </si>
  <si>
    <t>TICC缶バッジ［グリーン/2019年モデル］</t>
    <rPh sb="4" eb="5">
      <t>カン</t>
    </rPh>
    <phoneticPr fontId="28"/>
  </si>
  <si>
    <t>TICC缶バッジ［イエロー/2019年モデル］</t>
    <rPh sb="4" eb="5">
      <t>カン</t>
    </rPh>
    <phoneticPr fontId="28"/>
  </si>
  <si>
    <t>TICC缶バッジ［ブルー/2019年モデル］</t>
    <rPh sb="4" eb="5">
      <t>カン</t>
    </rPh>
    <phoneticPr fontId="28"/>
  </si>
  <si>
    <t>第2回東京国際合唱コンクール パンフレット</t>
    <rPh sb="3" eb="9">
      <t>トウキョウ</t>
    </rPh>
    <phoneticPr fontId="28"/>
  </si>
  <si>
    <t>軽井沢国際合唱フェスティバル</t>
    <rPh sb="0" eb="7">
      <t>カルイザウ</t>
    </rPh>
    <phoneticPr fontId="28"/>
  </si>
  <si>
    <t>KICFクリアファイル</t>
    <phoneticPr fontId="28"/>
  </si>
  <si>
    <t>注文個数</t>
    <rPh sb="0" eb="2">
      <t>チュウモン</t>
    </rPh>
    <rPh sb="2" eb="4">
      <t>コスウ</t>
    </rPh>
    <phoneticPr fontId="27"/>
  </si>
  <si>
    <t>金額</t>
    <rPh sb="0" eb="2">
      <t>キンガク</t>
    </rPh>
    <phoneticPr fontId="27"/>
  </si>
  <si>
    <t>販売
No.</t>
    <rPh sb="0" eb="2">
      <t>ハンバイ</t>
    </rPh>
    <phoneticPr fontId="28"/>
  </si>
  <si>
    <t>ラベンダー</t>
    <phoneticPr fontId="27"/>
  </si>
  <si>
    <t>ゴールドイエロー</t>
    <phoneticPr fontId="27"/>
  </si>
  <si>
    <t>ミディアムブルー</t>
    <phoneticPr fontId="27"/>
  </si>
  <si>
    <t>チョコレート</t>
    <phoneticPr fontId="27"/>
  </si>
  <si>
    <t>ディープグリーン</t>
    <phoneticPr fontId="27"/>
  </si>
  <si>
    <t>バーガンディ</t>
    <phoneticPr fontId="27"/>
  </si>
  <si>
    <t>ホットピンク</t>
    <phoneticPr fontId="27"/>
  </si>
  <si>
    <t>WS</t>
    <phoneticPr fontId="27"/>
  </si>
  <si>
    <t>WM</t>
    <phoneticPr fontId="27"/>
  </si>
  <si>
    <t>WL</t>
    <phoneticPr fontId="27"/>
  </si>
  <si>
    <t>S</t>
    <phoneticPr fontId="27"/>
  </si>
  <si>
    <t>M</t>
    <phoneticPr fontId="27"/>
  </si>
  <si>
    <t>L</t>
    <phoneticPr fontId="27"/>
  </si>
  <si>
    <t>XL</t>
    <phoneticPr fontId="27"/>
  </si>
  <si>
    <t>XXXL</t>
    <phoneticPr fontId="27"/>
  </si>
  <si>
    <t>合計</t>
    <rPh sb="0" eb="2">
      <t>ゴウケイ</t>
    </rPh>
    <phoneticPr fontId="28"/>
  </si>
  <si>
    <t>デザイン(A)</t>
    <phoneticPr fontId="27"/>
  </si>
  <si>
    <t>デザイン(B)</t>
    <phoneticPr fontId="27"/>
  </si>
  <si>
    <t>※ご希望商品の薄緑のセルをクリックしてご入力ください</t>
    <rPh sb="2" eb="4">
      <t>キボウ</t>
    </rPh>
    <rPh sb="4" eb="6">
      <t>ショウヒン</t>
    </rPh>
    <rPh sb="7" eb="8">
      <t>ウス</t>
    </rPh>
    <rPh sb="8" eb="9">
      <t>ミドリ</t>
    </rPh>
    <rPh sb="20" eb="22">
      <t>ニュウリョク</t>
    </rPh>
    <phoneticPr fontId="27"/>
  </si>
  <si>
    <t>クリックしてからセル右側の▼を押下 ⇒</t>
    <rPh sb="10" eb="12">
      <t>ミギガワ</t>
    </rPh>
    <rPh sb="15" eb="17">
      <t>オウカ</t>
    </rPh>
    <phoneticPr fontId="27"/>
  </si>
  <si>
    <r>
      <t>TICCオリジナルトートバッグ　　　　　　</t>
    </r>
    <r>
      <rPr>
        <vertAlign val="subscript"/>
        <sz val="12"/>
        <color theme="1"/>
        <rFont val="Meiryo UI"/>
        <family val="3"/>
        <charset val="128"/>
      </rPr>
      <t>H35.5×W31×D13</t>
    </r>
    <phoneticPr fontId="28"/>
  </si>
  <si>
    <t>TICC缶バッジ［ピンク/2018年モデル］</t>
    <rPh sb="4" eb="5">
      <t>カン</t>
    </rPh>
    <phoneticPr fontId="28"/>
  </si>
  <si>
    <t>TICC缶バッジ［グリーン/2018年モデル］</t>
    <rPh sb="4" eb="5">
      <t>カン</t>
    </rPh>
    <phoneticPr fontId="28"/>
  </si>
  <si>
    <t>TICC缶バッジ［ブルー/2018年モデル］</t>
    <rPh sb="4" eb="5">
      <t>カン</t>
    </rPh>
    <phoneticPr fontId="28"/>
  </si>
  <si>
    <t>KICF缶バッジ［セット］</t>
    <rPh sb="4" eb="5">
      <t>カン</t>
    </rPh>
    <phoneticPr fontId="28"/>
  </si>
  <si>
    <t>※ 1配送につき送料は一律870円(税込)です
※ 5000円以上のご購入で送料無料とさせていただきます</t>
    <rPh sb="3" eb="5">
      <t>ハイソウ</t>
    </rPh>
    <rPh sb="8" eb="10">
      <t>ソウリョウ</t>
    </rPh>
    <rPh sb="11" eb="13">
      <t>イチリツ</t>
    </rPh>
    <rPh sb="16" eb="17">
      <t>エン</t>
    </rPh>
    <rPh sb="18" eb="20">
      <t>ゼイコ</t>
    </rPh>
    <rPh sb="30" eb="31">
      <t>エン</t>
    </rPh>
    <rPh sb="31" eb="33">
      <t>イジョウ</t>
    </rPh>
    <rPh sb="35" eb="37">
      <t>コウニュウ</t>
    </rPh>
    <rPh sb="38" eb="40">
      <t>ソウリョウ</t>
    </rPh>
    <rPh sb="40" eb="42">
      <t>ムリョウ</t>
    </rPh>
    <phoneticPr fontId="27"/>
  </si>
  <si>
    <r>
      <t xml:space="preserve">単価
</t>
    </r>
    <r>
      <rPr>
        <sz val="8"/>
        <rFont val="Meiryo UI"/>
        <family val="3"/>
        <charset val="128"/>
      </rPr>
      <t>(税込)</t>
    </r>
    <rPh sb="0" eb="2">
      <t>タンカ</t>
    </rPh>
    <rPh sb="4" eb="6">
      <t>ゼイコ</t>
    </rPh>
    <phoneticPr fontId="28"/>
  </si>
  <si>
    <t>2020年　月　日</t>
    <rPh sb="4" eb="5">
      <t>ネン</t>
    </rPh>
    <rPh sb="6" eb="7">
      <t>ガツ</t>
    </rPh>
    <rPh sb="8" eb="9">
      <t>ニチ</t>
    </rPh>
    <phoneticPr fontId="27"/>
  </si>
  <si>
    <t>サイズ</t>
    <phoneticPr fontId="27"/>
  </si>
  <si>
    <t>デザイン</t>
    <phoneticPr fontId="27"/>
  </si>
  <si>
    <t>色</t>
    <rPh sb="0" eb="1">
      <t>イロ</t>
    </rPh>
    <phoneticPr fontId="27"/>
  </si>
  <si>
    <t>商品名</t>
    <rPh sb="0" eb="3">
      <t>ショウヒンメイ</t>
    </rPh>
    <phoneticPr fontId="28"/>
  </si>
  <si>
    <t>WS</t>
  </si>
  <si>
    <t>WM</t>
  </si>
  <si>
    <t>WL</t>
  </si>
  <si>
    <t>S</t>
  </si>
  <si>
    <t>M</t>
  </si>
  <si>
    <t>L</t>
  </si>
  <si>
    <t>XL</t>
  </si>
  <si>
    <t>XXL</t>
  </si>
  <si>
    <t>XXXL</t>
  </si>
  <si>
    <t>2018デザイン(A)チョコレート</t>
  </si>
  <si>
    <t>2018デザイン(A)ゴールドイエロー</t>
  </si>
  <si>
    <t>2018デザイン(A)バーガンディ</t>
  </si>
  <si>
    <t>2018デザイン(A)ホットピンク</t>
  </si>
  <si>
    <t>2018デザイン(A)ミディアムブルー</t>
  </si>
  <si>
    <t>2018デザイン(A)ディープグリーン</t>
  </si>
  <si>
    <t>2018デザイン(B)チョコレート</t>
  </si>
  <si>
    <t>2018デザイン(B)ゴールドイエロー</t>
  </si>
  <si>
    <t>2018デザイン(B)バーガンディ</t>
  </si>
  <si>
    <t>2018デザイン(B)ホットピンク</t>
  </si>
  <si>
    <t>2018デザイン(B)ミディアムブルー</t>
  </si>
  <si>
    <t>2018デザイン(B)ディープグリーン</t>
  </si>
  <si>
    <t>2019デザイン(A)チョコレート</t>
  </si>
  <si>
    <t>2019デザイン(A)ゴールドイエロー</t>
  </si>
  <si>
    <t>2019デザイン(A)バーガンディ</t>
  </si>
  <si>
    <t>2019デザイン(A)ラベンダー</t>
  </si>
  <si>
    <t>2019デザイン(A)ミディアムブルー</t>
  </si>
  <si>
    <t>2019デザイン(A)ディープグリーン</t>
  </si>
  <si>
    <t>2019デザイン(B)チョコレート</t>
  </si>
  <si>
    <t>2019デザイン(B)ゴールドイエロー</t>
  </si>
  <si>
    <t>2019デザイン(B)バーガンディ</t>
  </si>
  <si>
    <t>2019デザイン(B)ラベンダー</t>
  </si>
  <si>
    <t>2019デザイン(B)ミディアムブルー</t>
  </si>
  <si>
    <t>2019デザイン(B)ディープグリーン</t>
  </si>
  <si>
    <t>TICCオリジナルTシャツ在庫確認</t>
    <rPh sb="13" eb="15">
      <t>ザイコ</t>
    </rPh>
    <rPh sb="15" eb="17">
      <t>カクニン</t>
    </rPh>
    <phoneticPr fontId="27"/>
  </si>
  <si>
    <t>※在庫確認をご希望するモデルのデザイン、色、サイズを黄色の欄の▼から選んでください</t>
    <rPh sb="1" eb="3">
      <t>ザイコ</t>
    </rPh>
    <rPh sb="3" eb="5">
      <t>カクニン</t>
    </rPh>
    <rPh sb="7" eb="9">
      <t>キボウ</t>
    </rPh>
    <rPh sb="20" eb="21">
      <t>イロ</t>
    </rPh>
    <rPh sb="26" eb="28">
      <t>キイロ</t>
    </rPh>
    <rPh sb="29" eb="30">
      <t>ラン</t>
    </rPh>
    <rPh sb="34" eb="35">
      <t>エラ</t>
    </rPh>
    <phoneticPr fontId="27"/>
  </si>
  <si>
    <t>在庫</t>
    <rPh sb="0" eb="2">
      <t>ザイコ</t>
    </rPh>
    <phoneticPr fontId="27"/>
  </si>
  <si>
    <t>2019年モデル</t>
    <rPh sb="4" eb="5">
      <t>ネン</t>
    </rPh>
    <phoneticPr fontId="27"/>
  </si>
  <si>
    <t>2018年モデル</t>
    <rPh sb="4" eb="5">
      <t>ネン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</si>
</sst>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[$-409]mmmm\ d\,\ yyyy;@"/>
    <numFmt numFmtId="181" formatCode="[&lt;=9999999]###\-####;\(###\)\ ###\-####"/>
    <numFmt numFmtId="182" formatCode="&quot;△&quot;\ #,##0;&quot;▲&quot;\ #,##0"/>
    <numFmt numFmtId="183" formatCode="[$-F800]dddd\,\ mmmm\ dd\,\ yyyy"/>
    <numFmt numFmtId="184" formatCode="#,##0_);[Red]\(#,##0\)"/>
  </numFmts>
  <fonts count="40" x14ac:knownFonts="1">
    <font>
      <sz val="11"/>
      <name val="Meiryo UI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b/>
      <sz val="11"/>
      <name val="Meiryo UI"/>
      <family val="2"/>
    </font>
    <font>
      <sz val="11"/>
      <color rgb="FF006100"/>
      <name val="Meiryo UI"/>
      <family val="2"/>
    </font>
    <font>
      <b/>
      <sz val="18"/>
      <color theme="1" tint="0.14996795556505021"/>
      <name val="Meiryo UI"/>
      <family val="2"/>
    </font>
    <font>
      <b/>
      <i/>
      <sz val="11"/>
      <color theme="1" tint="0.34998626667073579"/>
      <name val="Meiryo UI"/>
      <family val="2"/>
    </font>
    <font>
      <i/>
      <sz val="11"/>
      <color theme="1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28"/>
      <color theme="1" tint="0.499984740745262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b/>
      <sz val="18"/>
      <color theme="1" tint="0.14996795556505021"/>
      <name val="Meiryo UI"/>
      <family val="3"/>
      <charset val="128"/>
    </font>
    <font>
      <sz val="28"/>
      <color theme="1" tint="0.49998474074526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name val="Meiryo UI"/>
      <family val="2"/>
    </font>
    <font>
      <u/>
      <sz val="11"/>
      <color theme="10"/>
      <name val="Meiryo UI"/>
      <family val="2"/>
    </font>
    <font>
      <vertAlign val="subscript"/>
      <sz val="12"/>
      <color theme="1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6" tint="-0.249977111117893"/>
      <name val="Meiryo UI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>
      <alignment wrapText="1"/>
    </xf>
    <xf numFmtId="180" fontId="7" fillId="0" borderId="0" applyFont="0" applyFill="0" applyBorder="0">
      <alignment horizontal="right"/>
    </xf>
    <xf numFmtId="178" fontId="7" fillId="0" borderId="0" applyFon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/>
    </xf>
    <xf numFmtId="0" fontId="10" fillId="0" borderId="0" applyNumberFormat="0" applyFill="0" applyProtection="0"/>
    <xf numFmtId="0" fontId="11" fillId="0" borderId="0" applyNumberFormat="0" applyFill="0" applyProtection="0">
      <alignment vertical="top" wrapText="1"/>
    </xf>
    <xf numFmtId="0" fontId="8" fillId="0" borderId="0" applyNumberFormat="0" applyFill="0" applyAlignment="0" applyProtection="0"/>
    <xf numFmtId="0" fontId="12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178" fontId="18" fillId="0" borderId="0" applyProtection="0">
      <alignment horizontal="right" vertical="center"/>
    </xf>
    <xf numFmtId="0" fontId="7" fillId="0" borderId="0" applyNumberFormat="0" applyFont="0" applyFill="0" applyBorder="0">
      <alignment horizontal="right" wrapText="1"/>
    </xf>
    <xf numFmtId="181" fontId="7" fillId="0" borderId="0" applyFont="0" applyFill="0" applyBorder="0">
      <alignment horizontal="left" vertical="top"/>
    </xf>
    <xf numFmtId="0" fontId="7" fillId="0" borderId="0" applyFont="0" applyFill="0" applyBorder="0">
      <alignment horizontal="right" vertical="top" wrapText="1"/>
    </xf>
    <xf numFmtId="0" fontId="7" fillId="0" borderId="0" applyFont="0" applyFill="0" applyBorder="0">
      <alignment vertical="center" wrapText="1"/>
    </xf>
    <xf numFmtId="0" fontId="13" fillId="2" borderId="2" applyNumberFormat="0" applyAlignment="0" applyProtection="0"/>
    <xf numFmtId="179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3" applyNumberFormat="0" applyAlignment="0" applyProtection="0"/>
    <xf numFmtId="0" fontId="5" fillId="6" borderId="2" applyNumberFormat="0" applyAlignment="0" applyProtection="0"/>
    <xf numFmtId="0" fontId="14" fillId="0" borderId="4" applyNumberFormat="0" applyFill="0" applyAlignment="0" applyProtection="0"/>
    <xf numFmtId="0" fontId="6" fillId="7" borderId="5" applyNumberFormat="0" applyAlignment="0" applyProtection="0"/>
    <xf numFmtId="0" fontId="19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0" borderId="0"/>
    <xf numFmtId="0" fontId="35" fillId="0" borderId="0" applyNumberFormat="0" applyFill="0" applyBorder="0" applyAlignment="0" applyProtection="0">
      <alignment wrapText="1"/>
    </xf>
    <xf numFmtId="0" fontId="1" fillId="0" borderId="0">
      <alignment vertical="center"/>
    </xf>
  </cellStyleXfs>
  <cellXfs count="92">
    <xf numFmtId="0" fontId="0" fillId="0" borderId="0" xfId="0">
      <alignment wrapText="1"/>
    </xf>
    <xf numFmtId="0" fontId="20" fillId="0" borderId="0" xfId="4" applyFont="1"/>
    <xf numFmtId="0" fontId="23" fillId="0" borderId="0" xfId="10" applyFont="1">
      <alignment horizontal="right" wrapText="1"/>
    </xf>
    <xf numFmtId="0" fontId="22" fillId="0" borderId="0" xfId="10" applyFont="1">
      <alignment horizontal="right" wrapText="1"/>
    </xf>
    <xf numFmtId="0" fontId="22" fillId="0" borderId="0" xfId="0" applyFont="1">
      <alignment wrapText="1"/>
    </xf>
    <xf numFmtId="182" fontId="22" fillId="0" borderId="0" xfId="11" applyNumberFormat="1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30" fillId="0" borderId="0" xfId="0" applyFont="1">
      <alignment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/>
    </xf>
    <xf numFmtId="184" fontId="24" fillId="0" borderId="12" xfId="0" applyNumberFormat="1" applyFont="1" applyFill="1" applyBorder="1" applyAlignment="1">
      <alignment horizontal="right" vertical="center" indent="1"/>
    </xf>
    <xf numFmtId="184" fontId="24" fillId="0" borderId="1" xfId="0" applyNumberFormat="1" applyFont="1" applyFill="1" applyBorder="1" applyAlignment="1">
      <alignment horizontal="right" vertical="center" indent="1"/>
    </xf>
    <xf numFmtId="184" fontId="24" fillId="0" borderId="1" xfId="16" applyNumberFormat="1" applyFont="1" applyFill="1" applyBorder="1" applyAlignment="1">
      <alignment horizontal="right" vertical="center" indent="1"/>
    </xf>
    <xf numFmtId="184" fontId="24" fillId="0" borderId="23" xfId="16" applyNumberFormat="1" applyFont="1" applyFill="1" applyBorder="1" applyAlignment="1">
      <alignment horizontal="right" vertical="center" indent="1"/>
    </xf>
    <xf numFmtId="0" fontId="21" fillId="0" borderId="0" xfId="3" applyFont="1" applyAlignment="1">
      <alignment horizontal="right" vertical="center"/>
    </xf>
    <xf numFmtId="0" fontId="30" fillId="33" borderId="33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184" fontId="24" fillId="0" borderId="19" xfId="16" applyNumberFormat="1" applyFont="1" applyFill="1" applyBorder="1" applyAlignment="1">
      <alignment horizontal="right" vertical="center" indent="1"/>
    </xf>
    <xf numFmtId="0" fontId="22" fillId="0" borderId="10" xfId="0" applyFont="1" applyBorder="1" applyAlignment="1">
      <alignment horizontal="center" vertical="center"/>
    </xf>
    <xf numFmtId="184" fontId="24" fillId="0" borderId="11" xfId="16" applyNumberFormat="1" applyFont="1" applyFill="1" applyBorder="1" applyAlignment="1">
      <alignment horizontal="right" vertical="center" indent="1"/>
    </xf>
    <xf numFmtId="0" fontId="22" fillId="33" borderId="37" xfId="0" applyFont="1" applyFill="1" applyBorder="1" applyAlignment="1">
      <alignment horizontal="right" vertical="center" indent="1"/>
    </xf>
    <xf numFmtId="0" fontId="22" fillId="34" borderId="12" xfId="0" applyFont="1" applyFill="1" applyBorder="1" applyAlignment="1" applyProtection="1">
      <alignment horizontal="right" vertical="center" wrapText="1" indent="1"/>
      <protection locked="0"/>
    </xf>
    <xf numFmtId="0" fontId="22" fillId="34" borderId="1" xfId="0" applyFont="1" applyFill="1" applyBorder="1" applyAlignment="1" applyProtection="1">
      <alignment horizontal="right" vertical="center" wrapText="1" indent="1"/>
      <protection locked="0"/>
    </xf>
    <xf numFmtId="0" fontId="22" fillId="34" borderId="23" xfId="0" applyFont="1" applyFill="1" applyBorder="1" applyAlignment="1" applyProtection="1">
      <alignment horizontal="right" vertical="center" wrapText="1" indent="1"/>
      <protection locked="0"/>
    </xf>
    <xf numFmtId="0" fontId="22" fillId="34" borderId="19" xfId="0" applyFont="1" applyFill="1" applyBorder="1" applyAlignment="1" applyProtection="1">
      <alignment horizontal="right" vertical="center" wrapText="1" indent="1"/>
      <protection locked="0"/>
    </xf>
    <xf numFmtId="0" fontId="22" fillId="34" borderId="11" xfId="0" applyFont="1" applyFill="1" applyBorder="1" applyAlignment="1" applyProtection="1">
      <alignment horizontal="right" vertical="center" wrapText="1" indent="1"/>
      <protection locked="0"/>
    </xf>
    <xf numFmtId="0" fontId="29" fillId="0" borderId="8" xfId="52" applyFont="1" applyBorder="1" applyAlignment="1">
      <alignment horizontal="left" vertical="center" indent="2"/>
    </xf>
    <xf numFmtId="0" fontId="32" fillId="34" borderId="12" xfId="52" applyFont="1" applyFill="1" applyBorder="1" applyAlignment="1" applyProtection="1">
      <alignment horizontal="center" vertical="center"/>
      <protection locked="0"/>
    </xf>
    <xf numFmtId="0" fontId="33" fillId="0" borderId="12" xfId="52" applyFont="1" applyBorder="1" applyAlignment="1">
      <alignment horizontal="right" vertical="center"/>
    </xf>
    <xf numFmtId="0" fontId="30" fillId="33" borderId="11" xfId="0" applyFont="1" applyFill="1" applyBorder="1" applyAlignment="1">
      <alignment horizontal="center" vertical="center" wrapText="1"/>
    </xf>
    <xf numFmtId="177" fontId="22" fillId="0" borderId="22" xfId="16" applyFont="1" applyBorder="1" applyAlignment="1">
      <alignment horizontal="left" vertical="center" wrapText="1"/>
    </xf>
    <xf numFmtId="177" fontId="22" fillId="0" borderId="24" xfId="16" applyFont="1" applyBorder="1" applyAlignment="1">
      <alignment horizontal="left" vertical="center" wrapText="1"/>
    </xf>
    <xf numFmtId="177" fontId="22" fillId="0" borderId="20" xfId="16" applyFont="1" applyBorder="1" applyAlignment="1">
      <alignment horizontal="left" vertical="center" wrapText="1"/>
    </xf>
    <xf numFmtId="177" fontId="22" fillId="0" borderId="33" xfId="16" applyFont="1" applyBorder="1" applyAlignment="1">
      <alignment horizontal="left" vertical="center" wrapText="1"/>
    </xf>
    <xf numFmtId="177" fontId="22" fillId="0" borderId="21" xfId="16" applyFont="1" applyBorder="1" applyAlignment="1">
      <alignment horizontal="left" vertical="center" wrapText="1" indent="1"/>
    </xf>
    <xf numFmtId="3" fontId="22" fillId="33" borderId="38" xfId="16" applyNumberFormat="1" applyFont="1" applyFill="1" applyBorder="1" applyAlignment="1">
      <alignment horizontal="left" vertical="center" indent="2"/>
    </xf>
    <xf numFmtId="0" fontId="1" fillId="35" borderId="1" xfId="54" applyFill="1" applyBorder="1" applyAlignment="1">
      <alignment horizontal="center" vertical="center"/>
    </xf>
    <xf numFmtId="0" fontId="1" fillId="35" borderId="40" xfId="54" applyFill="1" applyBorder="1" applyAlignment="1">
      <alignment horizontal="center" vertical="center"/>
    </xf>
    <xf numFmtId="0" fontId="1" fillId="0" borderId="1" xfId="54" applyBorder="1">
      <alignment vertical="center"/>
    </xf>
    <xf numFmtId="0" fontId="1" fillId="0" borderId="40" xfId="54" applyBorder="1" applyAlignment="1">
      <alignment horizontal="center" vertical="center"/>
    </xf>
    <xf numFmtId="0" fontId="1" fillId="0" borderId="1" xfId="54" applyBorder="1" applyAlignment="1">
      <alignment horizontal="center" vertical="center"/>
    </xf>
    <xf numFmtId="0" fontId="1" fillId="35" borderId="1" xfId="54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6" borderId="1" xfId="0" applyFill="1" applyBorder="1" applyAlignment="1">
      <alignment horizontal="center" vertical="center" wrapText="1"/>
    </xf>
    <xf numFmtId="0" fontId="0" fillId="37" borderId="1" xfId="0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5" fillId="0" borderId="0" xfId="53" applyAlignment="1">
      <alignment horizontal="center" wrapText="1"/>
    </xf>
    <xf numFmtId="0" fontId="34" fillId="0" borderId="9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25" fillId="0" borderId="0" xfId="0" applyFont="1" applyAlignment="1">
      <alignment horizontal="right" vertical="center" wrapText="1"/>
    </xf>
    <xf numFmtId="0" fontId="29" fillId="0" borderId="8" xfId="52" applyFont="1" applyBorder="1" applyAlignment="1">
      <alignment horizontal="left" vertical="center" indent="2"/>
    </xf>
    <xf numFmtId="0" fontId="29" fillId="0" borderId="17" xfId="52" applyFont="1" applyBorder="1" applyAlignment="1">
      <alignment horizontal="left" vertical="center" indent="2"/>
    </xf>
    <xf numFmtId="0" fontId="29" fillId="0" borderId="15" xfId="52" applyFont="1" applyBorder="1" applyAlignment="1">
      <alignment horizontal="left" vertical="center" indent="2"/>
    </xf>
    <xf numFmtId="0" fontId="22" fillId="0" borderId="0" xfId="0" applyFont="1" applyAlignment="1">
      <alignment horizontal="left" wrapText="1"/>
    </xf>
    <xf numFmtId="0" fontId="31" fillId="0" borderId="16" xfId="0" applyFont="1" applyFill="1" applyBorder="1" applyAlignment="1">
      <alignment horizontal="left" vertical="center" indent="4"/>
    </xf>
    <xf numFmtId="0" fontId="31" fillId="0" borderId="34" xfId="0" applyFont="1" applyFill="1" applyBorder="1" applyAlignment="1">
      <alignment horizontal="left" vertical="center" indent="4"/>
    </xf>
    <xf numFmtId="0" fontId="31" fillId="0" borderId="35" xfId="0" applyFont="1" applyFill="1" applyBorder="1" applyAlignment="1">
      <alignment horizontal="left" vertical="center" indent="4"/>
    </xf>
    <xf numFmtId="184" fontId="24" fillId="0" borderId="23" xfId="0" applyNumberFormat="1" applyFont="1" applyFill="1" applyBorder="1" applyAlignment="1">
      <alignment horizontal="center" vertical="center"/>
    </xf>
    <xf numFmtId="184" fontId="24" fillId="0" borderId="12" xfId="0" applyNumberFormat="1" applyFont="1" applyFill="1" applyBorder="1" applyAlignment="1">
      <alignment horizontal="center" vertical="center"/>
    </xf>
    <xf numFmtId="0" fontId="22" fillId="34" borderId="23" xfId="0" applyFont="1" applyFill="1" applyBorder="1" applyAlignment="1" applyProtection="1">
      <alignment horizontal="right" vertical="center" wrapText="1" indent="1"/>
      <protection locked="0"/>
    </xf>
    <xf numFmtId="0" fontId="22" fillId="34" borderId="12" xfId="0" applyFont="1" applyFill="1" applyBorder="1" applyAlignment="1" applyProtection="1">
      <alignment horizontal="right" vertical="center" wrapText="1" indent="1"/>
      <protection locked="0"/>
    </xf>
    <xf numFmtId="177" fontId="22" fillId="0" borderId="24" xfId="16" applyFont="1" applyBorder="1" applyAlignment="1">
      <alignment horizontal="left" vertical="center" wrapText="1"/>
    </xf>
    <xf numFmtId="177" fontId="22" fillId="0" borderId="21" xfId="16" applyFont="1" applyBorder="1" applyAlignment="1">
      <alignment horizontal="left" vertical="center" wrapText="1"/>
    </xf>
    <xf numFmtId="0" fontId="29" fillId="0" borderId="30" xfId="52" applyFont="1" applyBorder="1" applyAlignment="1">
      <alignment horizontal="left" vertical="center" indent="2"/>
    </xf>
    <xf numFmtId="0" fontId="29" fillId="0" borderId="31" xfId="52" applyFont="1" applyBorder="1" applyAlignment="1">
      <alignment horizontal="left" vertical="center" indent="2"/>
    </xf>
    <xf numFmtId="0" fontId="29" fillId="0" borderId="32" xfId="52" applyFont="1" applyBorder="1" applyAlignment="1">
      <alignment horizontal="left" vertical="center" indent="2"/>
    </xf>
    <xf numFmtId="0" fontId="23" fillId="33" borderId="16" xfId="0" applyFont="1" applyFill="1" applyBorder="1" applyAlignment="1">
      <alignment horizontal="left" vertical="center" indent="4"/>
    </xf>
    <xf numFmtId="0" fontId="22" fillId="33" borderId="34" xfId="0" applyFont="1" applyFill="1" applyBorder="1" applyAlignment="1">
      <alignment horizontal="left" vertical="center" indent="4"/>
    </xf>
    <xf numFmtId="0" fontId="29" fillId="0" borderId="26" xfId="52" applyFont="1" applyBorder="1" applyAlignment="1">
      <alignment horizontal="left" vertical="center" indent="2"/>
    </xf>
    <xf numFmtId="0" fontId="29" fillId="0" borderId="9" xfId="52" applyFont="1" applyBorder="1" applyAlignment="1">
      <alignment horizontal="left" vertical="center" indent="2"/>
    </xf>
    <xf numFmtId="0" fontId="29" fillId="0" borderId="27" xfId="52" applyFont="1" applyBorder="1" applyAlignment="1">
      <alignment horizontal="left" vertical="center" indent="2"/>
    </xf>
    <xf numFmtId="0" fontId="29" fillId="0" borderId="7" xfId="52" applyFont="1" applyBorder="1" applyAlignment="1">
      <alignment horizontal="left" vertical="center" indent="2"/>
    </xf>
    <xf numFmtId="0" fontId="29" fillId="0" borderId="0" xfId="52" applyFont="1" applyBorder="1" applyAlignment="1">
      <alignment horizontal="left" vertical="center" indent="2"/>
    </xf>
    <xf numFmtId="0" fontId="29" fillId="0" borderId="18" xfId="52" applyFont="1" applyBorder="1" applyAlignment="1">
      <alignment horizontal="left" vertical="center" indent="2"/>
    </xf>
    <xf numFmtId="183" fontId="22" fillId="34" borderId="0" xfId="10" applyNumberFormat="1" applyFont="1" applyFill="1" applyAlignment="1">
      <alignment horizontal="center" wrapText="1"/>
    </xf>
    <xf numFmtId="0" fontId="33" fillId="0" borderId="17" xfId="52" applyFont="1" applyBorder="1" applyAlignment="1">
      <alignment horizontal="right"/>
    </xf>
    <xf numFmtId="0" fontId="33" fillId="0" borderId="15" xfId="52" applyFont="1" applyBorder="1" applyAlignment="1">
      <alignment horizontal="right"/>
    </xf>
    <xf numFmtId="0" fontId="30" fillId="33" borderId="30" xfId="0" applyFont="1" applyFill="1" applyBorder="1" applyAlignment="1">
      <alignment horizontal="center" vertical="center"/>
    </xf>
    <xf numFmtId="0" fontId="30" fillId="33" borderId="31" xfId="0" applyFont="1" applyFill="1" applyBorder="1" applyAlignment="1">
      <alignment horizontal="center" vertical="center"/>
    </xf>
    <xf numFmtId="0" fontId="30" fillId="33" borderId="32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right" wrapText="1"/>
    </xf>
    <xf numFmtId="0" fontId="31" fillId="0" borderId="14" xfId="0" applyFont="1" applyFill="1" applyBorder="1" applyAlignment="1">
      <alignment horizontal="left" vertical="center" indent="4"/>
    </xf>
    <xf numFmtId="0" fontId="31" fillId="0" borderId="17" xfId="0" applyFont="1" applyFill="1" applyBorder="1" applyAlignment="1">
      <alignment horizontal="left" vertical="center" indent="4"/>
    </xf>
    <xf numFmtId="0" fontId="31" fillId="0" borderId="29" xfId="0" applyFont="1" applyFill="1" applyBorder="1" applyAlignment="1">
      <alignment horizontal="left" vertical="center" indent="4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</cellXfs>
  <cellStyles count="55">
    <cellStyle name="20% - アクセント 1" xfId="29" builtinId="30" customBuiltin="1"/>
    <cellStyle name="20% - アクセント 2" xfId="33" builtinId="34" customBuiltin="1"/>
    <cellStyle name="20% - アクセント 3" xfId="37" builtinId="38" customBuiltin="1"/>
    <cellStyle name="20% - アクセント 4" xfId="41" builtinId="42" customBuiltin="1"/>
    <cellStyle name="20% - アクセント 5" xfId="45" builtinId="46" customBuiltin="1"/>
    <cellStyle name="20% - アクセント 6" xfId="49" builtinId="50" customBuiltin="1"/>
    <cellStyle name="40% - アクセント 1" xfId="30" builtinId="31" customBuiltin="1"/>
    <cellStyle name="40% - アクセント 2" xfId="34" builtinId="35" customBuiltin="1"/>
    <cellStyle name="40% - アクセント 3" xfId="38" builtinId="39" customBuiltin="1"/>
    <cellStyle name="40% - アクセント 4" xfId="42" builtinId="43" customBuiltin="1"/>
    <cellStyle name="40% - アクセント 5" xfId="46" builtinId="47" customBuiltin="1"/>
    <cellStyle name="40% - アクセント 6" xfId="50" builtinId="51" customBuiltin="1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3" builtinId="15" customBuiltin="1"/>
    <cellStyle name="チェック セル" xfId="25" builtinId="23" customBuiltin="1"/>
    <cellStyle name="どちらでもない" xfId="21" builtinId="28" customBuiltin="1"/>
    <cellStyle name="パーセント" xfId="18" builtinId="5" customBuiltin="1"/>
    <cellStyle name="ハイパーリンク" xfId="53" builtinId="8"/>
    <cellStyle name="メモ" xfId="27" builtinId="10" customBuiltin="1"/>
    <cellStyle name="リンク セル" xfId="24" builtinId="24" customBuiltin="1"/>
    <cellStyle name="悪い" xfId="20" builtinId="27" customBuiltin="1"/>
    <cellStyle name="右揃え" xfId="10" xr:uid="{00000000-0005-0000-0000-000030000000}"/>
    <cellStyle name="計算" xfId="23" builtinId="22" customBuiltin="1"/>
    <cellStyle name="警告文" xfId="26" builtinId="11" customBuiltin="1"/>
    <cellStyle name="桁区切り" xfId="16" builtinId="6" customBuiltin="1"/>
    <cellStyle name="桁区切り [0.00]" xfId="15" builtinId="3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9" builtinId="25" customBuiltin="1"/>
    <cellStyle name="出力" xfId="22" builtinId="21" customBuiltin="1"/>
    <cellStyle name="上揃え" xfId="12" xr:uid="{00000000-0005-0000-0000-00002F000000}"/>
    <cellStyle name="説明" xfId="13" xr:uid="{00000000-0005-0000-0000-000032000000}"/>
    <cellStyle name="説明文" xfId="8" builtinId="53" customBuiltin="1"/>
    <cellStyle name="通貨" xfId="17" builtinId="7" customBuiltin="1"/>
    <cellStyle name="通貨 [0.00]" xfId="2" builtinId="4" customBuiltin="1"/>
    <cellStyle name="電話" xfId="11" xr:uid="{00000000-0005-0000-0000-000033000000}"/>
    <cellStyle name="日付" xfId="1" xr:uid="{00000000-0005-0000-0000-000031000000}"/>
    <cellStyle name="入力" xfId="14" builtinId="20" customBuiltin="1"/>
    <cellStyle name="標準" xfId="0" builtinId="0" customBuiltin="1"/>
    <cellStyle name="標準 2" xfId="52" xr:uid="{415B55FC-2169-48C2-8180-ED90E1B55B64}"/>
    <cellStyle name="標準 3" xfId="54" xr:uid="{105C5169-AD48-46C4-A427-F8A95AE418D7}"/>
    <cellStyle name="良い" xfId="19" builtinId="26" customBuiltin="1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ont>
        <b/>
        <i val="0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合計を計算する請求書" defaultPivotStyle="PivotStyleLight16">
    <tableStyle name="合計を計算する請求書" pivot="0" count="7" xr9:uid="{00000000-0011-0000-FFFF-FFFF00000000}">
      <tableStyleElement type="wholeTable" dxfId="8"/>
      <tableStyleElement type="headerRow" dxfId="7"/>
      <tableStyleElement type="totalRow" dxfId="6"/>
      <tableStyleElement type="lastColumn" dxfId="5"/>
      <tableStyleElement type="secondColumnStripe" dxfId="4"/>
      <tableStyleElement type="lastHeaderCell" dxfId="3"/>
      <tableStyleElement type="lastTotalCell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8F8F"/>
      <color rgb="FFFF7A5B"/>
      <color rgb="FFFF7D7D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88900</xdr:rowOff>
    </xdr:from>
    <xdr:to>
      <xdr:col>1</xdr:col>
      <xdr:colOff>2241549</xdr:colOff>
      <xdr:row>0</xdr:row>
      <xdr:rowOff>626349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299ED32-C277-4780-ACF4-E7AA94AB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88900"/>
          <a:ext cx="2660649" cy="537449"/>
        </a:xfrm>
        <a:prstGeom prst="rect">
          <a:avLst/>
        </a:prstGeom>
      </xdr:spPr>
    </xdr:pic>
    <xdr:clientData/>
  </xdr:twoCellAnchor>
  <xdr:twoCellAnchor editAs="oneCell">
    <xdr:from>
      <xdr:col>8</xdr:col>
      <xdr:colOff>334244</xdr:colOff>
      <xdr:row>11</xdr:row>
      <xdr:rowOff>232623</xdr:rowOff>
    </xdr:from>
    <xdr:to>
      <xdr:col>13</xdr:col>
      <xdr:colOff>711112</xdr:colOff>
      <xdr:row>24</xdr:row>
      <xdr:rowOff>238911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E6FEF3B-716D-441E-A7CF-C235724C7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7462" y="3803712"/>
          <a:ext cx="5085927" cy="3520793"/>
        </a:xfrm>
        <a:prstGeom prst="rect">
          <a:avLst/>
        </a:prstGeom>
      </xdr:spPr>
    </xdr:pic>
    <xdr:clientData/>
  </xdr:twoCellAnchor>
  <xdr:twoCellAnchor editAs="oneCell">
    <xdr:from>
      <xdr:col>8</xdr:col>
      <xdr:colOff>322792</xdr:colOff>
      <xdr:row>0</xdr:row>
      <xdr:rowOff>144602</xdr:rowOff>
    </xdr:from>
    <xdr:to>
      <xdr:col>14</xdr:col>
      <xdr:colOff>18861</xdr:colOff>
      <xdr:row>11</xdr:row>
      <xdr:rowOff>262050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331B522-C9FE-4FA9-A113-93DECB34D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6010" y="144602"/>
          <a:ext cx="5216168" cy="3688537"/>
        </a:xfrm>
        <a:prstGeom prst="rect">
          <a:avLst/>
        </a:prstGeom>
      </xdr:spPr>
    </xdr:pic>
    <xdr:clientData/>
  </xdr:twoCellAnchor>
  <xdr:twoCellAnchor>
    <xdr:from>
      <xdr:col>8</xdr:col>
      <xdr:colOff>553267</xdr:colOff>
      <xdr:row>25</xdr:row>
      <xdr:rowOff>201188</xdr:rowOff>
    </xdr:from>
    <xdr:to>
      <xdr:col>14</xdr:col>
      <xdr:colOff>264059</xdr:colOff>
      <xdr:row>33</xdr:row>
      <xdr:rowOff>56585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0DC19AE-AF5A-429B-A2B3-38BB3E920BBC}"/>
            </a:ext>
          </a:extLst>
        </xdr:cNvPr>
        <xdr:cNvSpPr/>
      </xdr:nvSpPr>
      <xdr:spPr bwMode="auto">
        <a:xfrm>
          <a:off x="8506485" y="7557129"/>
          <a:ext cx="5230891" cy="1703812"/>
        </a:xfrm>
        <a:prstGeom prst="rect">
          <a:avLst/>
        </a:prstGeom>
        <a:noFill/>
        <a:ln w="57150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12;&#24235;&#30906;&#35469;&#12481;&#12455;&#12483;&#124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確認"/>
      <sheetName val="list"/>
    </sheetNames>
    <sheetDataSet>
      <sheetData sheetId="0"/>
      <sheetData sheetId="1">
        <row r="14">
          <cell r="U14"/>
          <cell r="V14">
            <v>150</v>
          </cell>
          <cell r="W14" t="str">
            <v>WM</v>
          </cell>
          <cell r="X14" t="str">
            <v>WL</v>
          </cell>
          <cell r="Y14" t="str">
            <v>S</v>
          </cell>
          <cell r="Z14" t="str">
            <v>M</v>
          </cell>
          <cell r="AA14" t="str">
            <v>L</v>
          </cell>
          <cell r="AB14" t="str">
            <v>XL</v>
          </cell>
        </row>
        <row r="15">
          <cell r="U15" t="str">
            <v>2019デザイン(A)チョコレート</v>
          </cell>
          <cell r="V15">
            <v>5</v>
          </cell>
          <cell r="W15">
            <v>13</v>
          </cell>
          <cell r="X15">
            <v>4</v>
          </cell>
          <cell r="Y15">
            <v>5</v>
          </cell>
          <cell r="Z15">
            <v>9</v>
          </cell>
          <cell r="AA15">
            <v>7</v>
          </cell>
          <cell r="AB15">
            <v>4</v>
          </cell>
        </row>
        <row r="16">
          <cell r="U16" t="str">
            <v>2019デザイン(A)ゴールドイエロー</v>
          </cell>
          <cell r="V16">
            <v>5</v>
          </cell>
          <cell r="W16">
            <v>10</v>
          </cell>
          <cell r="X16">
            <v>7</v>
          </cell>
          <cell r="Y16">
            <v>2</v>
          </cell>
          <cell r="Z16">
            <v>10</v>
          </cell>
          <cell r="AA16">
            <v>6</v>
          </cell>
          <cell r="AB16">
            <v>5</v>
          </cell>
        </row>
        <row r="17">
          <cell r="U17" t="str">
            <v>2019デザイン(A)バーガンディ</v>
          </cell>
          <cell r="V17">
            <v>10</v>
          </cell>
          <cell r="W17">
            <v>12</v>
          </cell>
          <cell r="X17">
            <v>7</v>
          </cell>
          <cell r="Y17">
            <v>3</v>
          </cell>
          <cell r="Z17">
            <v>8</v>
          </cell>
          <cell r="AA17">
            <v>7</v>
          </cell>
          <cell r="AB17">
            <v>4</v>
          </cell>
        </row>
        <row r="18">
          <cell r="U18" t="str">
            <v>2019デザイン(A)ラベンダー</v>
          </cell>
          <cell r="V18">
            <v>9</v>
          </cell>
          <cell r="W18">
            <v>10</v>
          </cell>
          <cell r="X18">
            <v>2</v>
          </cell>
          <cell r="Y18">
            <v>1</v>
          </cell>
          <cell r="Z18">
            <v>10</v>
          </cell>
          <cell r="AA18">
            <v>6</v>
          </cell>
          <cell r="AB18">
            <v>5</v>
          </cell>
        </row>
        <row r="19">
          <cell r="U19" t="str">
            <v>2019デザイン(A)ミディアムブルー</v>
          </cell>
          <cell r="V19">
            <v>8</v>
          </cell>
          <cell r="W19">
            <v>14</v>
          </cell>
          <cell r="X19">
            <v>6</v>
          </cell>
          <cell r="Y19">
            <v>0</v>
          </cell>
          <cell r="Z19">
            <v>10</v>
          </cell>
          <cell r="AA19">
            <v>6</v>
          </cell>
          <cell r="AB19">
            <v>5</v>
          </cell>
        </row>
        <row r="20">
          <cell r="U20" t="str">
            <v>2019デザイン(A)ディープグリーン</v>
          </cell>
          <cell r="V20">
            <v>10</v>
          </cell>
          <cell r="W20">
            <v>12</v>
          </cell>
          <cell r="X20">
            <v>8</v>
          </cell>
          <cell r="Y20">
            <v>2</v>
          </cell>
          <cell r="Z20">
            <v>7</v>
          </cell>
          <cell r="AA20">
            <v>7</v>
          </cell>
          <cell r="AB20">
            <v>5</v>
          </cell>
        </row>
        <row r="21">
          <cell r="U21" t="str">
            <v>2019デザイン(B)チョコレート</v>
          </cell>
          <cell r="V21">
            <v>9</v>
          </cell>
          <cell r="W21">
            <v>10</v>
          </cell>
          <cell r="X21">
            <v>6</v>
          </cell>
          <cell r="Y21">
            <v>1</v>
          </cell>
          <cell r="Z21">
            <v>9</v>
          </cell>
          <cell r="AA21">
            <v>4</v>
          </cell>
          <cell r="AB21">
            <v>1</v>
          </cell>
        </row>
        <row r="22">
          <cell r="U22" t="str">
            <v>2019デザイン(B)ゴールドイエロー</v>
          </cell>
          <cell r="V22">
            <v>10</v>
          </cell>
          <cell r="W22">
            <v>12</v>
          </cell>
          <cell r="X22">
            <v>3</v>
          </cell>
          <cell r="Y22">
            <v>1</v>
          </cell>
          <cell r="Z22">
            <v>10</v>
          </cell>
          <cell r="AA22">
            <v>6</v>
          </cell>
          <cell r="AB22">
            <v>4</v>
          </cell>
        </row>
        <row r="23">
          <cell r="U23" t="str">
            <v>2019デザイン(B)バーガンディ</v>
          </cell>
          <cell r="V23">
            <v>5</v>
          </cell>
          <cell r="W23">
            <v>5</v>
          </cell>
          <cell r="X23">
            <v>0</v>
          </cell>
          <cell r="Y23">
            <v>0</v>
          </cell>
          <cell r="Z23">
            <v>2</v>
          </cell>
          <cell r="AA23">
            <v>1</v>
          </cell>
          <cell r="AB23">
            <v>2</v>
          </cell>
        </row>
        <row r="24">
          <cell r="U24" t="str">
            <v>2019デザイン(B)ラベンダー</v>
          </cell>
          <cell r="V24">
            <v>1</v>
          </cell>
          <cell r="W24">
            <v>1</v>
          </cell>
          <cell r="X24">
            <v>0</v>
          </cell>
          <cell r="Y24">
            <v>1</v>
          </cell>
          <cell r="Z24">
            <v>6</v>
          </cell>
          <cell r="AA24">
            <v>9</v>
          </cell>
          <cell r="AB24">
            <v>2</v>
          </cell>
        </row>
        <row r="25">
          <cell r="U25" t="str">
            <v>2019デザイン(B)ミディアムブルー</v>
          </cell>
          <cell r="V25">
            <v>5</v>
          </cell>
          <cell r="W25">
            <v>4</v>
          </cell>
          <cell r="X25">
            <v>7</v>
          </cell>
          <cell r="Y25">
            <v>1</v>
          </cell>
          <cell r="Z25">
            <v>0</v>
          </cell>
          <cell r="AA25">
            <v>3</v>
          </cell>
          <cell r="AB25">
            <v>3</v>
          </cell>
        </row>
        <row r="26">
          <cell r="U26" t="str">
            <v>2019デザイン(B)ディープグリーン</v>
          </cell>
          <cell r="V26">
            <v>7</v>
          </cell>
          <cell r="W26">
            <v>13</v>
          </cell>
          <cell r="X26">
            <v>2</v>
          </cell>
          <cell r="Y26">
            <v>1</v>
          </cell>
          <cell r="Z26">
            <v>8</v>
          </cell>
          <cell r="AA26">
            <v>1</v>
          </cell>
          <cell r="AB26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A6632-1CB4-4FB8-8A76-A9BBC2FFABBA}">
  <sheetPr>
    <pageSetUpPr fitToPage="1"/>
  </sheetPr>
  <dimension ref="A1:Q32"/>
  <sheetViews>
    <sheetView showGridLines="0" showRowColHeaders="0" tabSelected="1" topLeftCell="A7" zoomScale="101" zoomScaleNormal="100" workbookViewId="0">
      <selection activeCell="E8" sqref="E8"/>
    </sheetView>
  </sheetViews>
  <sheetFormatPr defaultRowHeight="15" x14ac:dyDescent="0.35"/>
  <cols>
    <col min="1" max="1" width="5" customWidth="1"/>
    <col min="2" max="2" width="32.35546875" customWidth="1"/>
    <col min="3" max="3" width="7.7109375" bestFit="1" customWidth="1"/>
    <col min="4" max="4" width="10.28515625" customWidth="1"/>
    <col min="5" max="5" width="7.35546875" customWidth="1"/>
    <col min="7" max="7" width="8" bestFit="1" customWidth="1"/>
    <col min="8" max="8" width="9.640625" customWidth="1"/>
    <col min="10" max="10" width="12.5" customWidth="1"/>
    <col min="12" max="12" width="13.0703125" bestFit="1" customWidth="1"/>
    <col min="16" max="16" width="28.140625" hidden="1" customWidth="1"/>
    <col min="17" max="17" width="9.140625" hidden="1" customWidth="1"/>
  </cols>
  <sheetData>
    <row r="1" spans="1:17" ht="51.5" customHeight="1" x14ac:dyDescent="0.55000000000000004">
      <c r="A1" s="4"/>
      <c r="B1" s="1"/>
      <c r="C1" s="1"/>
      <c r="D1" s="55" t="s">
        <v>5</v>
      </c>
      <c r="E1" s="55"/>
      <c r="F1" s="55"/>
      <c r="H1" s="17" t="s">
        <v>0</v>
      </c>
    </row>
    <row r="2" spans="1:17" ht="23.5" customHeight="1" x14ac:dyDescent="0.35">
      <c r="A2" s="4"/>
      <c r="B2" s="59" t="s">
        <v>1</v>
      </c>
      <c r="C2" s="59"/>
      <c r="D2" s="59"/>
      <c r="E2" s="59"/>
      <c r="F2" s="59"/>
      <c r="G2" s="59"/>
    </row>
    <row r="3" spans="1:17" x14ac:dyDescent="0.35">
      <c r="A3" s="4"/>
      <c r="B3" s="59" t="s">
        <v>2</v>
      </c>
      <c r="C3" s="59"/>
      <c r="D3" s="59"/>
      <c r="E3" s="59"/>
      <c r="F3" s="59"/>
      <c r="G3" s="59"/>
      <c r="H3" s="3"/>
    </row>
    <row r="4" spans="1:17" x14ac:dyDescent="0.35">
      <c r="A4" s="4"/>
      <c r="B4" s="5" t="s">
        <v>3</v>
      </c>
      <c r="C4" s="5"/>
      <c r="D4" s="5"/>
      <c r="E4" s="5"/>
      <c r="F4" s="2" t="s">
        <v>4</v>
      </c>
      <c r="G4" s="80" t="s">
        <v>52</v>
      </c>
      <c r="H4" s="80"/>
    </row>
    <row r="5" spans="1:17" ht="33.5" customHeight="1" thickBot="1" x14ac:dyDescent="0.4">
      <c r="A5" s="4"/>
      <c r="B5" s="86" t="s">
        <v>43</v>
      </c>
      <c r="C5" s="86"/>
      <c r="D5" s="86"/>
      <c r="E5" s="86"/>
      <c r="F5" s="4"/>
      <c r="G5" s="4"/>
      <c r="H5" s="4"/>
    </row>
    <row r="6" spans="1:17" s="10" customFormat="1" ht="36.5" customHeight="1" thickBot="1" x14ac:dyDescent="0.4">
      <c r="A6" s="11" t="s">
        <v>24</v>
      </c>
      <c r="B6" s="83" t="s">
        <v>6</v>
      </c>
      <c r="C6" s="84"/>
      <c r="D6" s="84"/>
      <c r="E6" s="85"/>
      <c r="F6" s="32" t="s">
        <v>51</v>
      </c>
      <c r="G6" s="12" t="s">
        <v>22</v>
      </c>
      <c r="H6" s="18" t="s">
        <v>23</v>
      </c>
    </row>
    <row r="7" spans="1:17" ht="21.5" customHeight="1" thickTop="1" x14ac:dyDescent="0.35">
      <c r="A7" s="60" t="s">
        <v>7</v>
      </c>
      <c r="B7" s="61"/>
      <c r="C7" s="61"/>
      <c r="D7" s="61"/>
      <c r="E7" s="61"/>
      <c r="F7" s="61"/>
      <c r="G7" s="61"/>
      <c r="H7" s="62"/>
    </row>
    <row r="8" spans="1:17" ht="21.5" customHeight="1" x14ac:dyDescent="0.35">
      <c r="A8" s="7">
        <v>1</v>
      </c>
      <c r="B8" s="29" t="s">
        <v>8</v>
      </c>
      <c r="C8" s="81" t="s">
        <v>44</v>
      </c>
      <c r="D8" s="82"/>
      <c r="E8" s="30" t="s">
        <v>53</v>
      </c>
      <c r="F8" s="13">
        <v>6000</v>
      </c>
      <c r="G8" s="24"/>
      <c r="H8" s="37" t="str">
        <f>IF(G8="","",F8*G8)</f>
        <v/>
      </c>
    </row>
    <row r="9" spans="1:17" ht="21.5" customHeight="1" x14ac:dyDescent="0.35">
      <c r="A9" s="90">
        <v>2</v>
      </c>
      <c r="B9" s="74" t="s">
        <v>9</v>
      </c>
      <c r="C9" s="75"/>
      <c r="D9" s="75"/>
      <c r="E9" s="76"/>
      <c r="F9" s="63">
        <v>1500</v>
      </c>
      <c r="G9" s="65" t="str">
        <f>IF(Q10=0,"在庫切れ","")</f>
        <v/>
      </c>
      <c r="H9" s="67" t="str">
        <f>IF(OR(G9="",G9="在庫切れ"),"",F9*G9)</f>
        <v/>
      </c>
    </row>
    <row r="10" spans="1:17" ht="21.5" customHeight="1" x14ac:dyDescent="0.35">
      <c r="A10" s="91"/>
      <c r="B10" s="31" t="s">
        <v>44</v>
      </c>
      <c r="C10" s="30" t="s">
        <v>54</v>
      </c>
      <c r="D10" s="30" t="s">
        <v>55</v>
      </c>
      <c r="E10" s="30" t="s">
        <v>53</v>
      </c>
      <c r="F10" s="64"/>
      <c r="G10" s="66" t="str">
        <f t="shared" ref="G10:G12" si="0">IF(J10=0,"在庫切れ","在庫"&amp;J10)</f>
        <v>在庫切れ</v>
      </c>
      <c r="H10" s="68"/>
      <c r="P10" s="46" t="str">
        <f>"2019"&amp;C10&amp;D10</f>
        <v>2019デザイン色</v>
      </c>
      <c r="Q10" s="46" t="str">
        <f>IF(ISERROR(VLOOKUP(P10,list!$U$14:$AB$26,MATCH(E10,list!$V$14:$AB$14,0)+1,FALSE)),"",VLOOKUP(P10,list!$U$14:$AB$26,MATCH(E10,list!$V$14:$AB$14,0)+1,FALSE))</f>
        <v/>
      </c>
    </row>
    <row r="11" spans="1:17" ht="21.5" customHeight="1" x14ac:dyDescent="0.35">
      <c r="A11" s="90">
        <v>3</v>
      </c>
      <c r="B11" s="74" t="s">
        <v>10</v>
      </c>
      <c r="C11" s="75"/>
      <c r="D11" s="75"/>
      <c r="E11" s="76"/>
      <c r="F11" s="63">
        <v>1500</v>
      </c>
      <c r="G11" s="65" t="str">
        <f>IF(Q12=0,"在庫切れ","")</f>
        <v/>
      </c>
      <c r="H11" s="67" t="str">
        <f>IF(OR(G11="",G11="在庫切れ"),"",F11*G11)</f>
        <v/>
      </c>
    </row>
    <row r="12" spans="1:17" ht="21.5" customHeight="1" x14ac:dyDescent="0.35">
      <c r="A12" s="91"/>
      <c r="B12" s="31" t="s">
        <v>44</v>
      </c>
      <c r="C12" s="30" t="s">
        <v>54</v>
      </c>
      <c r="D12" s="30" t="s">
        <v>55</v>
      </c>
      <c r="E12" s="30" t="s">
        <v>53</v>
      </c>
      <c r="F12" s="64"/>
      <c r="G12" s="66" t="str">
        <f t="shared" si="0"/>
        <v>在庫切れ</v>
      </c>
      <c r="H12" s="68"/>
      <c r="P12" s="46" t="str">
        <f>"2018"&amp;C12&amp;D12</f>
        <v>2018デザイン色</v>
      </c>
      <c r="Q12" s="46" t="str">
        <f>IF(ISERROR(VLOOKUP(P12,list!$U$1:$AF$13,MATCH(E12,list!$V$1:$AF$1,0)+1,FALSE)),"",VLOOKUP(P12,list!$U$1:$AF$13,MATCH(E12,list!$V$1:$AF$1,0)+1,FALSE))</f>
        <v/>
      </c>
    </row>
    <row r="13" spans="1:17" ht="21.5" customHeight="1" x14ac:dyDescent="0.35">
      <c r="A13" s="8">
        <v>4</v>
      </c>
      <c r="B13" s="56" t="s">
        <v>45</v>
      </c>
      <c r="C13" s="57"/>
      <c r="D13" s="57"/>
      <c r="E13" s="58"/>
      <c r="F13" s="14">
        <v>1500</v>
      </c>
      <c r="G13" s="25"/>
      <c r="H13" s="33" t="str">
        <f t="shared" ref="H13:H28" si="1">IF(G13="","",F13*G13)</f>
        <v/>
      </c>
    </row>
    <row r="14" spans="1:17" ht="21.5" customHeight="1" x14ac:dyDescent="0.35">
      <c r="A14" s="8">
        <v>5</v>
      </c>
      <c r="B14" s="56" t="s">
        <v>11</v>
      </c>
      <c r="C14" s="57"/>
      <c r="D14" s="57"/>
      <c r="E14" s="58"/>
      <c r="F14" s="14">
        <v>500</v>
      </c>
      <c r="G14" s="25"/>
      <c r="H14" s="33" t="str">
        <f t="shared" si="1"/>
        <v/>
      </c>
    </row>
    <row r="15" spans="1:17" ht="21.5" customHeight="1" x14ac:dyDescent="0.35">
      <c r="A15" s="8">
        <v>6</v>
      </c>
      <c r="B15" s="56" t="s">
        <v>12</v>
      </c>
      <c r="C15" s="57"/>
      <c r="D15" s="57"/>
      <c r="E15" s="58"/>
      <c r="F15" s="14">
        <v>500</v>
      </c>
      <c r="G15" s="25"/>
      <c r="H15" s="33" t="str">
        <f t="shared" si="1"/>
        <v/>
      </c>
    </row>
    <row r="16" spans="1:17" ht="21.5" customHeight="1" x14ac:dyDescent="0.35">
      <c r="A16" s="8">
        <v>7</v>
      </c>
      <c r="B16" s="56" t="s">
        <v>13</v>
      </c>
      <c r="C16" s="57"/>
      <c r="D16" s="57"/>
      <c r="E16" s="58"/>
      <c r="F16" s="15">
        <v>200</v>
      </c>
      <c r="G16" s="25"/>
      <c r="H16" s="33" t="str">
        <f t="shared" si="1"/>
        <v/>
      </c>
    </row>
    <row r="17" spans="1:17" ht="21.5" customHeight="1" x14ac:dyDescent="0.35">
      <c r="A17" s="8">
        <v>8</v>
      </c>
      <c r="B17" s="56" t="s">
        <v>14</v>
      </c>
      <c r="C17" s="57"/>
      <c r="D17" s="57"/>
      <c r="E17" s="58"/>
      <c r="F17" s="15">
        <v>200</v>
      </c>
      <c r="G17" s="25"/>
      <c r="H17" s="33" t="str">
        <f t="shared" si="1"/>
        <v/>
      </c>
    </row>
    <row r="18" spans="1:17" ht="21.5" customHeight="1" x14ac:dyDescent="0.35">
      <c r="A18" s="8">
        <v>9</v>
      </c>
      <c r="B18" s="56" t="s">
        <v>15</v>
      </c>
      <c r="C18" s="57"/>
      <c r="D18" s="57"/>
      <c r="E18" s="58"/>
      <c r="F18" s="15">
        <v>200</v>
      </c>
      <c r="G18" s="25"/>
      <c r="H18" s="33" t="str">
        <f t="shared" si="1"/>
        <v/>
      </c>
    </row>
    <row r="19" spans="1:17" ht="21.5" customHeight="1" x14ac:dyDescent="0.35">
      <c r="A19" s="8">
        <v>10</v>
      </c>
      <c r="B19" s="56" t="s">
        <v>16</v>
      </c>
      <c r="C19" s="57"/>
      <c r="D19" s="57"/>
      <c r="E19" s="58"/>
      <c r="F19" s="15">
        <v>200</v>
      </c>
      <c r="G19" s="25"/>
      <c r="H19" s="33" t="str">
        <f t="shared" si="1"/>
        <v/>
      </c>
    </row>
    <row r="20" spans="1:17" ht="21.5" customHeight="1" x14ac:dyDescent="0.35">
      <c r="A20" s="8">
        <v>11</v>
      </c>
      <c r="B20" s="56" t="s">
        <v>17</v>
      </c>
      <c r="C20" s="57"/>
      <c r="D20" s="57"/>
      <c r="E20" s="58"/>
      <c r="F20" s="15">
        <v>200</v>
      </c>
      <c r="G20" s="25"/>
      <c r="H20" s="33" t="str">
        <f t="shared" si="1"/>
        <v/>
      </c>
    </row>
    <row r="21" spans="1:17" ht="21.5" customHeight="1" x14ac:dyDescent="0.35">
      <c r="A21" s="8">
        <v>12</v>
      </c>
      <c r="B21" s="56" t="s">
        <v>18</v>
      </c>
      <c r="C21" s="57"/>
      <c r="D21" s="57"/>
      <c r="E21" s="58"/>
      <c r="F21" s="15">
        <v>200</v>
      </c>
      <c r="G21" s="25"/>
      <c r="H21" s="33" t="str">
        <f t="shared" si="1"/>
        <v/>
      </c>
    </row>
    <row r="22" spans="1:17" ht="21.5" customHeight="1" x14ac:dyDescent="0.35">
      <c r="A22" s="8">
        <v>13</v>
      </c>
      <c r="B22" s="56" t="s">
        <v>46</v>
      </c>
      <c r="C22" s="57"/>
      <c r="D22" s="57"/>
      <c r="E22" s="58"/>
      <c r="F22" s="14">
        <v>200</v>
      </c>
      <c r="G22" s="25"/>
      <c r="H22" s="33" t="str">
        <f t="shared" si="1"/>
        <v/>
      </c>
    </row>
    <row r="23" spans="1:17" ht="21.5" customHeight="1" x14ac:dyDescent="0.35">
      <c r="A23" s="8">
        <v>14</v>
      </c>
      <c r="B23" s="56" t="s">
        <v>47</v>
      </c>
      <c r="C23" s="57"/>
      <c r="D23" s="57"/>
      <c r="E23" s="58"/>
      <c r="F23" s="14">
        <v>200</v>
      </c>
      <c r="G23" s="25"/>
      <c r="H23" s="33" t="str">
        <f t="shared" si="1"/>
        <v/>
      </c>
    </row>
    <row r="24" spans="1:17" ht="21.5" customHeight="1" x14ac:dyDescent="0.35">
      <c r="A24" s="8">
        <v>15</v>
      </c>
      <c r="B24" s="56" t="s">
        <v>48</v>
      </c>
      <c r="C24" s="57"/>
      <c r="D24" s="57"/>
      <c r="E24" s="58"/>
      <c r="F24" s="14">
        <v>200</v>
      </c>
      <c r="G24" s="25"/>
      <c r="H24" s="33" t="str">
        <f t="shared" si="1"/>
        <v/>
      </c>
    </row>
    <row r="25" spans="1:17" ht="21.5" customHeight="1" x14ac:dyDescent="0.35">
      <c r="A25" s="9">
        <v>16</v>
      </c>
      <c r="B25" s="74" t="s">
        <v>19</v>
      </c>
      <c r="C25" s="75"/>
      <c r="D25" s="75"/>
      <c r="E25" s="76"/>
      <c r="F25" s="16">
        <v>1000</v>
      </c>
      <c r="G25" s="26"/>
      <c r="H25" s="34" t="str">
        <f t="shared" si="1"/>
        <v/>
      </c>
    </row>
    <row r="26" spans="1:17" ht="21.5" customHeight="1" x14ac:dyDescent="0.35">
      <c r="A26" s="87" t="s">
        <v>20</v>
      </c>
      <c r="B26" s="88"/>
      <c r="C26" s="88"/>
      <c r="D26" s="88"/>
      <c r="E26" s="88"/>
      <c r="F26" s="88"/>
      <c r="G26" s="88"/>
      <c r="H26" s="89"/>
      <c r="J26" s="52"/>
      <c r="K26" s="52"/>
      <c r="L26" s="52"/>
    </row>
    <row r="27" spans="1:17" ht="21.5" customHeight="1" thickBot="1" x14ac:dyDescent="0.4">
      <c r="A27" s="19">
        <v>17</v>
      </c>
      <c r="B27" s="77" t="s">
        <v>21</v>
      </c>
      <c r="C27" s="78"/>
      <c r="D27" s="78"/>
      <c r="E27" s="79"/>
      <c r="F27" s="20">
        <v>200</v>
      </c>
      <c r="G27" s="27"/>
      <c r="H27" s="35" t="str">
        <f t="shared" si="1"/>
        <v/>
      </c>
      <c r="J27" s="49" t="s">
        <v>90</v>
      </c>
      <c r="K27" s="49"/>
      <c r="L27" s="49"/>
      <c r="M27" s="49"/>
      <c r="N27" s="49"/>
    </row>
    <row r="28" spans="1:17" ht="21.5" customHeight="1" thickBot="1" x14ac:dyDescent="0.4">
      <c r="A28" s="21">
        <v>18</v>
      </c>
      <c r="B28" s="69" t="s">
        <v>49</v>
      </c>
      <c r="C28" s="70"/>
      <c r="D28" s="70"/>
      <c r="E28" s="71"/>
      <c r="F28" s="22">
        <v>500</v>
      </c>
      <c r="G28" s="28"/>
      <c r="H28" s="36" t="str">
        <f t="shared" si="1"/>
        <v/>
      </c>
      <c r="J28" s="50" t="s">
        <v>91</v>
      </c>
      <c r="K28" s="51"/>
      <c r="L28" s="51"/>
      <c r="M28" s="51"/>
      <c r="N28" s="51"/>
    </row>
    <row r="29" spans="1:17" ht="22.5" customHeight="1" thickTop="1" x14ac:dyDescent="0.35">
      <c r="A29" s="72" t="s">
        <v>40</v>
      </c>
      <c r="B29" s="73"/>
      <c r="C29" s="73"/>
      <c r="D29" s="73"/>
      <c r="E29" s="73"/>
      <c r="F29" s="73"/>
      <c r="G29" s="23">
        <f>SUM(G8:G25,G27:G28)</f>
        <v>0</v>
      </c>
      <c r="H29" s="38">
        <f>SUM(H8:H25,H27:H28)</f>
        <v>0</v>
      </c>
      <c r="O29" s="46"/>
      <c r="P29" s="46"/>
      <c r="Q29" s="46"/>
    </row>
    <row r="30" spans="1:17" ht="15" customHeight="1" x14ac:dyDescent="0.35">
      <c r="E30" s="53" t="s">
        <v>50</v>
      </c>
      <c r="F30" s="53"/>
      <c r="G30" s="53"/>
      <c r="H30" s="53"/>
      <c r="J30" s="45"/>
      <c r="K30" s="45" t="s">
        <v>54</v>
      </c>
      <c r="L30" s="45" t="s">
        <v>55</v>
      </c>
      <c r="M30" s="45" t="s">
        <v>53</v>
      </c>
      <c r="N30" s="45" t="s">
        <v>92</v>
      </c>
      <c r="O30" s="46"/>
      <c r="Q30" s="46" t="str">
        <f>IF(ISERROR(VLOOKUP(P31,[1]list!$U$14:$AB$26,MATCH([1]在庫確認!M30,[1]list!$V$14:$AB$14,0)+1,FALSE)),"",VLOOKUP(P31,[1]list!$U$14:$AB$26,MATCH(M31,[1]list!$V$14:$AB$14,0)+1,FALSE))</f>
        <v/>
      </c>
    </row>
    <row r="31" spans="1:17" x14ac:dyDescent="0.35">
      <c r="E31" s="54"/>
      <c r="F31" s="54"/>
      <c r="G31" s="54"/>
      <c r="H31" s="54"/>
      <c r="J31" s="45" t="s">
        <v>93</v>
      </c>
      <c r="K31" s="48"/>
      <c r="L31" s="48"/>
      <c r="M31" s="48"/>
      <c r="N31" s="47" t="str">
        <f>IF(Q31=0,"在庫切れ","在庫"&amp;Q31)</f>
        <v>在庫</v>
      </c>
      <c r="O31" s="46"/>
      <c r="P31" s="46" t="str">
        <f>"2019"&amp;K31&amp;L31</f>
        <v>2019</v>
      </c>
      <c r="Q31" s="46" t="str">
        <f>IF(ISERROR(VLOOKUP(P31,list!$U$14:$AB$26,MATCH(M31,list!$V$14:$AB$14,0)+1,FALSE)),"",VLOOKUP(P31,list!$U$14:$AB$26,MATCH(M31,list!$V$14:$AB$14,0)+1,FALSE))</f>
        <v/>
      </c>
    </row>
    <row r="32" spans="1:17" x14ac:dyDescent="0.35">
      <c r="J32" s="45" t="s">
        <v>94</v>
      </c>
      <c r="K32" s="48"/>
      <c r="L32" s="48"/>
      <c r="M32" s="48"/>
      <c r="N32" s="47" t="str">
        <f>IF(Q32=0,"在庫切れ","在庫"&amp;Q32)</f>
        <v>在庫</v>
      </c>
      <c r="P32" s="46" t="str">
        <f>"2018"&amp;K32&amp;L32</f>
        <v>2018</v>
      </c>
      <c r="Q32" s="46" t="str">
        <f>IF(ISERROR(VLOOKUP(P32,list!$U$1:$AF$13,MATCH(M32,list!$V$1:$AF$1,0)+1,FALSE)),"",VLOOKUP(P32,list!$U$1:$AF$13,MATCH(M32,list!$V$1:$AF$1,0)+1,FALSE))</f>
        <v/>
      </c>
    </row>
  </sheetData>
  <sheetProtection sheet="1" objects="1" scenarios="1"/>
  <mergeCells count="39">
    <mergeCell ref="B28:E28"/>
    <mergeCell ref="A29:F29"/>
    <mergeCell ref="B25:E25"/>
    <mergeCell ref="B27:E27"/>
    <mergeCell ref="G4:H4"/>
    <mergeCell ref="C8:D8"/>
    <mergeCell ref="H11:H12"/>
    <mergeCell ref="B6:E6"/>
    <mergeCell ref="B5:E5"/>
    <mergeCell ref="A26:H26"/>
    <mergeCell ref="B13:E13"/>
    <mergeCell ref="B14:E14"/>
    <mergeCell ref="B9:E9"/>
    <mergeCell ref="B11:E11"/>
    <mergeCell ref="A9:A10"/>
    <mergeCell ref="A11:A12"/>
    <mergeCell ref="B3:G3"/>
    <mergeCell ref="A7:H7"/>
    <mergeCell ref="F9:F10"/>
    <mergeCell ref="F11:F12"/>
    <mergeCell ref="G9:G10"/>
    <mergeCell ref="G11:G12"/>
    <mergeCell ref="H9:H10"/>
    <mergeCell ref="J27:N27"/>
    <mergeCell ref="J28:N28"/>
    <mergeCell ref="J26:L26"/>
    <mergeCell ref="E30:H31"/>
    <mergeCell ref="D1:F1"/>
    <mergeCell ref="B21:E21"/>
    <mergeCell ref="B22:E22"/>
    <mergeCell ref="B23:E23"/>
    <mergeCell ref="B24:E24"/>
    <mergeCell ref="B15:E15"/>
    <mergeCell ref="B16:E16"/>
    <mergeCell ref="B17:E17"/>
    <mergeCell ref="B18:E18"/>
    <mergeCell ref="B19:E19"/>
    <mergeCell ref="B20:E20"/>
    <mergeCell ref="B2:G2"/>
  </mergeCells>
  <phoneticPr fontId="27"/>
  <dataValidations count="13">
    <dataValidation allowBlank="1" showInputMessage="1" showErrorMessage="1" prompt="このセルにはこのワークシートのタイトルを入力します。セル C3 から D5 には請求書の詳細を入力します" sqref="H1" xr:uid="{D6D68FE7-F8BA-40C8-B8DD-46DC10DAA55B}"/>
    <dataValidation allowBlank="1" showInputMessage="1" showErrorMessage="1" prompt="このセルには請求会社名を入力し、下のセルにはスローガンを入力します" sqref="B1:C1" xr:uid="{1FF9AB82-7C90-40B7-94C0-17C5B3B730B3}"/>
    <dataValidation allowBlank="1" showInputMessage="1" showErrorMessage="1" prompt="このセルには請求日を入力します" sqref="G4" xr:uid="{191A563E-A2BA-4047-960A-DBE06877D6E4}"/>
    <dataValidation allowBlank="1" showInputMessage="1" showErrorMessage="1" prompt="右のセルには請求日を入力します" sqref="F4" xr:uid="{EC4B5942-BFD6-486D-9949-E98F4CB03B24}"/>
    <dataValidation allowBlank="1" showInputMessage="1" showErrorMessage="1" prompt="このセルには請求書番号を入力します" sqref="H3" xr:uid="{D89CB02F-3780-4AE7-A889-1F998881CC54}"/>
    <dataValidation allowBlank="1" showInputMessage="1" showErrorMessage="1" prompt="このセルには請求会社の番地を入力します" sqref="B2:E2" xr:uid="{63006B56-9B01-4637-9291-6B31C8741009}"/>
    <dataValidation allowBlank="1" showInputMessage="1" showErrorMessage="1" prompt="このセルには郵便番号、都道府県、市区町村を入力します" sqref="B3:E3" xr:uid="{1FA761D6-E3FB-4672-8AF1-66EB10CF9898}"/>
    <dataValidation allowBlank="1" showInputMessage="1" showErrorMessage="1" prompt="このセルの角かっこ内に電話番号と FAX 番号を入力します" sqref="B4:F4" xr:uid="{A1BD2E01-16AE-43AE-AC8F-5EA85EB34C8B}"/>
    <dataValidation allowBlank="1" showInputMessage="1" showErrorMessage="1" prompt="このセルには顧客の郵便番号、都道府県、市区町村を入力します" sqref="B5 F5" xr:uid="{9426AA16-6E27-4C58-8539-01E79F35819F}"/>
    <dataValidation allowBlank="1" showInputMessage="1" showErrorMessage="1" prompt="このワークシートで合計を計算する請求書を作成します。請求書テーブルには、会社と顧客の詳細、説明と金額を入力します。総額は自動的に計算されます" sqref="A1" xr:uid="{6927A5C4-220A-46C8-926C-ECAF69C1DCFA}"/>
    <dataValidation imeMode="off" allowBlank="1" showInputMessage="1" showErrorMessage="1" sqref="G27:G28 G8:G9 G13:G25 G11" xr:uid="{1C57E0F4-33C9-4629-97F7-68BF32F88405}"/>
    <dataValidation allowBlank="1" showErrorMessage="1" sqref="B10 B12 C8" xr:uid="{AF4CCFF4-7890-467D-88DB-265B8EC52099}"/>
    <dataValidation type="list" allowBlank="1" showInputMessage="1" showErrorMessage="1" sqref="E8" xr:uid="{28D01B3A-862F-4340-807F-BAF22C7D2F82}">
      <formula1>#REF!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AB1E954-0B64-4CBA-BA46-4F93C37E0BA1}">
          <x14:formula1>
            <xm:f>list!$B$2:$B$7</xm:f>
          </x14:formula1>
          <xm:sqref>D10 L31</xm:sqref>
        </x14:dataValidation>
        <x14:dataValidation type="list" allowBlank="1" showInputMessage="1" showErrorMessage="1" xr:uid="{0208AFD8-F27B-4596-BF8F-DBCF23FBD063}">
          <x14:formula1>
            <xm:f>list!$C$2:$C$7</xm:f>
          </x14:formula1>
          <xm:sqref>D12 L32</xm:sqref>
        </x14:dataValidation>
        <x14:dataValidation type="list" allowBlank="1" showInputMessage="1" showErrorMessage="1" xr:uid="{1C1383E1-B6F7-4F7D-A82C-0B75EC4FBB19}">
          <x14:formula1>
            <xm:f>list!$E$2:$E$11</xm:f>
          </x14:formula1>
          <xm:sqref>E12 M32</xm:sqref>
        </x14:dataValidation>
        <x14:dataValidation type="list" allowBlank="1" showInputMessage="1" showErrorMessage="1" xr:uid="{7040C984-BC54-4EE1-A09B-CA81C1AB0C6E}">
          <x14:formula1>
            <xm:f>list!$B$9:$B$10</xm:f>
          </x14:formula1>
          <xm:sqref>C12 C10 K31:K32</xm:sqref>
        </x14:dataValidation>
        <x14:dataValidation type="list" allowBlank="1" showInputMessage="1" showErrorMessage="1" xr:uid="{7FAAE9E5-E7D9-43C2-B1AE-B13CA66949E6}">
          <x14:formula1>
            <xm:f>list!$E$13:$E$19</xm:f>
          </x14:formula1>
          <xm:sqref>M31 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3CA12-D4D5-4C3F-A8BC-53D6DCA74AC4}">
  <dimension ref="B1:AF26"/>
  <sheetViews>
    <sheetView showGridLines="0" topLeftCell="U1" workbookViewId="0">
      <selection activeCell="U1" sqref="U1:AF26"/>
    </sheetView>
  </sheetViews>
  <sheetFormatPr defaultRowHeight="15" x14ac:dyDescent="0.35"/>
  <cols>
    <col min="2" max="2" width="10.5703125" customWidth="1"/>
    <col min="3" max="3" width="12.0703125" customWidth="1"/>
    <col min="4" max="4" width="2.5703125" customWidth="1"/>
    <col min="6" max="6" width="2.92578125" customWidth="1"/>
    <col min="7" max="9" width="10.78515625" style="6" customWidth="1"/>
    <col min="10" max="10" width="2.2109375" customWidth="1"/>
    <col min="11" max="12" width="9.42578125" customWidth="1"/>
    <col min="13" max="13" width="1.7109375" customWidth="1"/>
    <col min="14" max="18" width="5.35546875" customWidth="1"/>
    <col min="21" max="21" width="16.640625" bestFit="1" customWidth="1"/>
  </cols>
  <sheetData>
    <row r="1" spans="2:32" x14ac:dyDescent="0.35">
      <c r="B1">
        <v>2019</v>
      </c>
      <c r="C1">
        <v>2018</v>
      </c>
      <c r="U1" s="39" t="s">
        <v>56</v>
      </c>
      <c r="V1" s="40">
        <v>150</v>
      </c>
      <c r="W1" s="39">
        <v>160</v>
      </c>
      <c r="X1" s="39" t="s">
        <v>57</v>
      </c>
      <c r="Y1" s="39" t="s">
        <v>58</v>
      </c>
      <c r="Z1" s="39" t="s">
        <v>59</v>
      </c>
      <c r="AA1" s="39" t="s">
        <v>60</v>
      </c>
      <c r="AB1" s="39" t="s">
        <v>61</v>
      </c>
      <c r="AC1" s="39" t="s">
        <v>62</v>
      </c>
      <c r="AD1" s="39" t="s">
        <v>63</v>
      </c>
      <c r="AE1" s="39" t="s">
        <v>64</v>
      </c>
      <c r="AF1" s="39" t="s">
        <v>65</v>
      </c>
    </row>
    <row r="2" spans="2:32" x14ac:dyDescent="0.35">
      <c r="B2" t="s">
        <v>25</v>
      </c>
      <c r="C2" t="s">
        <v>31</v>
      </c>
      <c r="E2" s="6">
        <v>150</v>
      </c>
      <c r="U2" s="41" t="s">
        <v>66</v>
      </c>
      <c r="V2" s="42">
        <v>1</v>
      </c>
      <c r="W2" s="43">
        <v>0</v>
      </c>
      <c r="X2" s="43">
        <v>1</v>
      </c>
      <c r="Y2" s="43">
        <v>0</v>
      </c>
      <c r="Z2" s="43">
        <v>0</v>
      </c>
      <c r="AA2" s="43">
        <v>0</v>
      </c>
      <c r="AB2" s="43">
        <v>0</v>
      </c>
      <c r="AC2" s="43">
        <v>2</v>
      </c>
      <c r="AD2" s="43">
        <v>0</v>
      </c>
      <c r="AE2" s="43">
        <v>0</v>
      </c>
      <c r="AF2" s="43">
        <v>0</v>
      </c>
    </row>
    <row r="3" spans="2:32" x14ac:dyDescent="0.35">
      <c r="B3" t="s">
        <v>26</v>
      </c>
      <c r="C3" t="s">
        <v>27</v>
      </c>
      <c r="E3" s="6">
        <v>160</v>
      </c>
      <c r="G3" s="6" t="s">
        <v>25</v>
      </c>
      <c r="H3" s="6" t="s">
        <v>26</v>
      </c>
      <c r="I3" s="6" t="s">
        <v>27</v>
      </c>
      <c r="N3" s="6">
        <v>150</v>
      </c>
      <c r="O3" s="6">
        <v>160</v>
      </c>
      <c r="P3" s="6" t="s">
        <v>32</v>
      </c>
      <c r="Q3" s="6" t="s">
        <v>33</v>
      </c>
      <c r="R3" s="6" t="s">
        <v>34</v>
      </c>
      <c r="U3" s="41" t="s">
        <v>67</v>
      </c>
      <c r="V3" s="42">
        <v>5</v>
      </c>
      <c r="W3" s="43">
        <v>3</v>
      </c>
      <c r="X3" s="43">
        <v>0</v>
      </c>
      <c r="Y3" s="43">
        <v>3</v>
      </c>
      <c r="Z3" s="43">
        <v>0</v>
      </c>
      <c r="AA3" s="43">
        <v>0</v>
      </c>
      <c r="AB3" s="43">
        <v>0</v>
      </c>
      <c r="AC3" s="43">
        <v>4</v>
      </c>
      <c r="AD3" s="43">
        <v>2</v>
      </c>
      <c r="AE3" s="43">
        <v>0</v>
      </c>
      <c r="AF3" s="43">
        <v>0</v>
      </c>
    </row>
    <row r="4" spans="2:32" x14ac:dyDescent="0.35">
      <c r="B4" t="s">
        <v>27</v>
      </c>
      <c r="C4" t="s">
        <v>26</v>
      </c>
      <c r="E4" s="6" t="s">
        <v>32</v>
      </c>
      <c r="G4" s="6" t="s">
        <v>28</v>
      </c>
      <c r="H4" s="6" t="s">
        <v>29</v>
      </c>
      <c r="I4" s="6" t="s">
        <v>30</v>
      </c>
      <c r="K4" s="6" t="s">
        <v>41</v>
      </c>
      <c r="L4" s="6" t="s">
        <v>42</v>
      </c>
      <c r="N4" s="6" t="s">
        <v>35</v>
      </c>
      <c r="O4" s="6" t="s">
        <v>36</v>
      </c>
      <c r="P4" s="6" t="s">
        <v>37</v>
      </c>
      <c r="Q4" s="6" t="s">
        <v>38</v>
      </c>
      <c r="R4" s="6" t="s">
        <v>39</v>
      </c>
      <c r="U4" s="41" t="s">
        <v>68</v>
      </c>
      <c r="V4" s="42">
        <v>3</v>
      </c>
      <c r="W4" s="43">
        <v>0</v>
      </c>
      <c r="X4" s="43">
        <v>0</v>
      </c>
      <c r="Y4" s="43">
        <v>0</v>
      </c>
      <c r="Z4" s="43">
        <v>0</v>
      </c>
      <c r="AA4" s="43">
        <v>0</v>
      </c>
      <c r="AB4" s="43">
        <v>0</v>
      </c>
      <c r="AC4" s="43">
        <v>0</v>
      </c>
      <c r="AD4" s="43">
        <v>0</v>
      </c>
      <c r="AE4" s="43">
        <v>0</v>
      </c>
      <c r="AF4" s="43">
        <v>0</v>
      </c>
    </row>
    <row r="5" spans="2:32" x14ac:dyDescent="0.35">
      <c r="B5" t="s">
        <v>28</v>
      </c>
      <c r="C5" t="s">
        <v>28</v>
      </c>
      <c r="E5" s="6" t="s">
        <v>33</v>
      </c>
      <c r="U5" s="41" t="s">
        <v>69</v>
      </c>
      <c r="V5" s="42">
        <v>0</v>
      </c>
      <c r="W5" s="43">
        <v>0</v>
      </c>
      <c r="X5" s="43">
        <v>4</v>
      </c>
      <c r="Y5" s="43">
        <v>0</v>
      </c>
      <c r="Z5" s="43">
        <v>0</v>
      </c>
      <c r="AA5" s="43">
        <v>0</v>
      </c>
      <c r="AB5" s="43">
        <v>0</v>
      </c>
      <c r="AC5" s="43">
        <v>1</v>
      </c>
      <c r="AD5" s="43">
        <v>0</v>
      </c>
      <c r="AE5" s="43">
        <v>0</v>
      </c>
      <c r="AF5" s="43">
        <v>0</v>
      </c>
    </row>
    <row r="6" spans="2:32" x14ac:dyDescent="0.35">
      <c r="B6" t="s">
        <v>29</v>
      </c>
      <c r="C6" t="s">
        <v>29</v>
      </c>
      <c r="E6" s="6" t="s">
        <v>34</v>
      </c>
      <c r="U6" s="41" t="s">
        <v>70</v>
      </c>
      <c r="V6" s="42">
        <v>0</v>
      </c>
      <c r="W6" s="43">
        <v>0</v>
      </c>
      <c r="X6" s="43">
        <v>3</v>
      </c>
      <c r="Y6" s="43">
        <v>0</v>
      </c>
      <c r="Z6" s="43">
        <v>0</v>
      </c>
      <c r="AA6" s="43">
        <v>0</v>
      </c>
      <c r="AB6" s="43">
        <v>0</v>
      </c>
      <c r="AC6" s="43">
        <v>1</v>
      </c>
      <c r="AD6" s="43">
        <v>0</v>
      </c>
      <c r="AE6" s="43">
        <v>0</v>
      </c>
      <c r="AF6" s="43">
        <v>0</v>
      </c>
    </row>
    <row r="7" spans="2:32" x14ac:dyDescent="0.35">
      <c r="B7" t="s">
        <v>30</v>
      </c>
      <c r="C7" t="s">
        <v>30</v>
      </c>
      <c r="E7" s="6" t="s">
        <v>35</v>
      </c>
      <c r="G7" s="6" t="s">
        <v>31</v>
      </c>
      <c r="H7" s="6" t="s">
        <v>27</v>
      </c>
      <c r="I7" s="6" t="s">
        <v>26</v>
      </c>
      <c r="N7" s="6">
        <v>150</v>
      </c>
      <c r="O7" s="6" t="s">
        <v>33</v>
      </c>
      <c r="P7" s="6" t="s">
        <v>34</v>
      </c>
      <c r="U7" s="41" t="s">
        <v>71</v>
      </c>
      <c r="V7" s="42">
        <v>0</v>
      </c>
      <c r="W7" s="43">
        <v>0</v>
      </c>
      <c r="X7" s="43">
        <v>4</v>
      </c>
      <c r="Y7" s="43">
        <v>0</v>
      </c>
      <c r="Z7" s="43">
        <v>0</v>
      </c>
      <c r="AA7" s="43">
        <v>0</v>
      </c>
      <c r="AB7" s="43">
        <v>0</v>
      </c>
      <c r="AC7" s="43">
        <v>0</v>
      </c>
      <c r="AD7" s="43">
        <v>0</v>
      </c>
      <c r="AE7" s="43">
        <v>0</v>
      </c>
      <c r="AF7" s="43">
        <v>0</v>
      </c>
    </row>
    <row r="8" spans="2:32" x14ac:dyDescent="0.35">
      <c r="E8" s="6" t="s">
        <v>36</v>
      </c>
      <c r="G8" s="6" t="s">
        <v>28</v>
      </c>
      <c r="H8" s="6" t="s">
        <v>29</v>
      </c>
      <c r="I8" s="6" t="s">
        <v>30</v>
      </c>
      <c r="N8" s="6" t="s">
        <v>35</v>
      </c>
      <c r="O8" s="6" t="s">
        <v>36</v>
      </c>
      <c r="P8" s="6" t="s">
        <v>37</v>
      </c>
      <c r="Q8" s="6" t="s">
        <v>38</v>
      </c>
      <c r="U8" s="41" t="s">
        <v>72</v>
      </c>
      <c r="V8" s="42">
        <v>3</v>
      </c>
      <c r="W8" s="43">
        <v>1</v>
      </c>
      <c r="X8" s="43">
        <v>9</v>
      </c>
      <c r="Y8" s="43">
        <v>5</v>
      </c>
      <c r="Z8" s="43">
        <v>0</v>
      </c>
      <c r="AA8" s="43">
        <v>0</v>
      </c>
      <c r="AB8" s="43">
        <v>0</v>
      </c>
      <c r="AC8" s="43">
        <v>5</v>
      </c>
      <c r="AD8" s="43">
        <v>0</v>
      </c>
      <c r="AE8" s="43">
        <v>0</v>
      </c>
      <c r="AF8" s="43">
        <v>0</v>
      </c>
    </row>
    <row r="9" spans="2:32" x14ac:dyDescent="0.35">
      <c r="B9" s="6" t="s">
        <v>41</v>
      </c>
      <c r="E9" s="6" t="s">
        <v>37</v>
      </c>
      <c r="U9" s="41" t="s">
        <v>73</v>
      </c>
      <c r="V9" s="42">
        <v>0</v>
      </c>
      <c r="W9" s="43">
        <v>5</v>
      </c>
      <c r="X9" s="43">
        <v>0</v>
      </c>
      <c r="Y9" s="43">
        <v>8</v>
      </c>
      <c r="Z9" s="43">
        <v>0</v>
      </c>
      <c r="AA9" s="43">
        <v>0</v>
      </c>
      <c r="AB9" s="43">
        <v>0</v>
      </c>
      <c r="AC9" s="43">
        <v>6</v>
      </c>
      <c r="AD9" s="43">
        <v>3</v>
      </c>
      <c r="AE9" s="43">
        <v>0</v>
      </c>
      <c r="AF9" s="43">
        <v>2</v>
      </c>
    </row>
    <row r="10" spans="2:32" x14ac:dyDescent="0.35">
      <c r="B10" s="6" t="s">
        <v>42</v>
      </c>
      <c r="E10" s="6" t="s">
        <v>38</v>
      </c>
      <c r="U10" s="41" t="s">
        <v>74</v>
      </c>
      <c r="V10" s="42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</row>
    <row r="11" spans="2:32" x14ac:dyDescent="0.35">
      <c r="E11" s="6" t="s">
        <v>39</v>
      </c>
      <c r="U11" s="41" t="s">
        <v>75</v>
      </c>
      <c r="V11" s="42">
        <v>1</v>
      </c>
      <c r="W11" s="43">
        <v>0</v>
      </c>
      <c r="X11" s="43">
        <v>1</v>
      </c>
      <c r="Y11" s="43">
        <v>0</v>
      </c>
      <c r="Z11" s="43">
        <v>0</v>
      </c>
      <c r="AA11" s="43">
        <v>0</v>
      </c>
      <c r="AB11" s="43">
        <v>0</v>
      </c>
      <c r="AC11" s="43">
        <v>9</v>
      </c>
      <c r="AD11" s="43">
        <v>2</v>
      </c>
      <c r="AE11" s="43">
        <v>0</v>
      </c>
      <c r="AF11" s="43">
        <v>1</v>
      </c>
    </row>
    <row r="12" spans="2:32" x14ac:dyDescent="0.35">
      <c r="U12" s="41" t="s">
        <v>76</v>
      </c>
      <c r="V12" s="42">
        <v>0</v>
      </c>
      <c r="W12" s="43">
        <v>0</v>
      </c>
      <c r="X12" s="43">
        <v>4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1</v>
      </c>
    </row>
    <row r="13" spans="2:32" x14ac:dyDescent="0.35">
      <c r="E13" s="6">
        <v>150</v>
      </c>
      <c r="U13" s="41" t="s">
        <v>77</v>
      </c>
      <c r="V13" s="42">
        <v>1</v>
      </c>
      <c r="W13" s="43">
        <v>0</v>
      </c>
      <c r="X13" s="43">
        <v>4</v>
      </c>
      <c r="Y13" s="43">
        <v>1</v>
      </c>
      <c r="Z13" s="43">
        <v>0</v>
      </c>
      <c r="AA13" s="43">
        <v>0</v>
      </c>
      <c r="AB13" s="43">
        <v>0</v>
      </c>
      <c r="AC13" s="43">
        <v>0</v>
      </c>
      <c r="AD13" s="43">
        <v>1</v>
      </c>
      <c r="AE13" s="43">
        <v>0</v>
      </c>
      <c r="AF13" s="43">
        <v>0</v>
      </c>
    </row>
    <row r="14" spans="2:32" x14ac:dyDescent="0.35">
      <c r="E14" s="6" t="s">
        <v>33</v>
      </c>
      <c r="U14" s="44"/>
      <c r="V14" s="40">
        <v>150</v>
      </c>
      <c r="W14" s="39" t="s">
        <v>58</v>
      </c>
      <c r="X14" s="39" t="s">
        <v>59</v>
      </c>
      <c r="Y14" s="39" t="s">
        <v>60</v>
      </c>
      <c r="Z14" s="39" t="s">
        <v>61</v>
      </c>
      <c r="AA14" s="39" t="s">
        <v>62</v>
      </c>
      <c r="AB14" s="39" t="s">
        <v>63</v>
      </c>
      <c r="AC14" s="39"/>
      <c r="AD14" s="39"/>
      <c r="AE14" s="39"/>
      <c r="AF14" s="39"/>
    </row>
    <row r="15" spans="2:32" x14ac:dyDescent="0.35">
      <c r="E15" s="6" t="s">
        <v>34</v>
      </c>
      <c r="U15" s="41" t="s">
        <v>78</v>
      </c>
      <c r="V15" s="42">
        <v>5</v>
      </c>
      <c r="W15" s="43">
        <v>13</v>
      </c>
      <c r="X15" s="43">
        <v>4</v>
      </c>
      <c r="Y15" s="43">
        <v>4</v>
      </c>
      <c r="Z15" s="43">
        <v>9</v>
      </c>
      <c r="AA15" s="43">
        <v>6</v>
      </c>
      <c r="AB15" s="43">
        <v>3</v>
      </c>
      <c r="AC15" s="43"/>
      <c r="AD15" s="43"/>
      <c r="AE15" s="43"/>
      <c r="AF15" s="43"/>
    </row>
    <row r="16" spans="2:32" x14ac:dyDescent="0.35">
      <c r="E16" s="6" t="s">
        <v>35</v>
      </c>
      <c r="U16" s="41" t="s">
        <v>79</v>
      </c>
      <c r="V16" s="42">
        <v>5</v>
      </c>
      <c r="W16" s="43">
        <v>10</v>
      </c>
      <c r="X16" s="43">
        <v>7</v>
      </c>
      <c r="Y16" s="43">
        <v>1</v>
      </c>
      <c r="Z16" s="43">
        <v>10</v>
      </c>
      <c r="AA16" s="43">
        <v>5</v>
      </c>
      <c r="AB16" s="43">
        <v>5</v>
      </c>
      <c r="AC16" s="43"/>
      <c r="AD16" s="43"/>
      <c r="AE16" s="43"/>
      <c r="AF16" s="43"/>
    </row>
    <row r="17" spans="5:32" x14ac:dyDescent="0.35">
      <c r="E17" s="6" t="s">
        <v>36</v>
      </c>
      <c r="U17" s="41" t="s">
        <v>80</v>
      </c>
      <c r="V17" s="42">
        <v>10</v>
      </c>
      <c r="W17" s="43">
        <v>12</v>
      </c>
      <c r="X17" s="43">
        <v>6</v>
      </c>
      <c r="Y17" s="43">
        <v>3</v>
      </c>
      <c r="Z17" s="43">
        <v>7</v>
      </c>
      <c r="AA17" s="43">
        <v>7</v>
      </c>
      <c r="AB17" s="43">
        <v>4</v>
      </c>
      <c r="AC17" s="43"/>
      <c r="AD17" s="43"/>
      <c r="AE17" s="43"/>
      <c r="AF17" s="43"/>
    </row>
    <row r="18" spans="5:32" x14ac:dyDescent="0.35">
      <c r="E18" s="6" t="s">
        <v>37</v>
      </c>
      <c r="U18" s="41" t="s">
        <v>81</v>
      </c>
      <c r="V18" s="42">
        <v>9</v>
      </c>
      <c r="W18" s="43">
        <v>9</v>
      </c>
      <c r="X18" s="43">
        <v>2</v>
      </c>
      <c r="Y18" s="43">
        <v>0</v>
      </c>
      <c r="Z18" s="43">
        <v>9</v>
      </c>
      <c r="AA18" s="43">
        <v>5</v>
      </c>
      <c r="AB18" s="43">
        <v>4</v>
      </c>
      <c r="AC18" s="43"/>
      <c r="AD18" s="43"/>
      <c r="AE18" s="43"/>
      <c r="AF18" s="43"/>
    </row>
    <row r="19" spans="5:32" x14ac:dyDescent="0.35">
      <c r="E19" s="6" t="s">
        <v>38</v>
      </c>
      <c r="U19" s="41" t="s">
        <v>82</v>
      </c>
      <c r="V19" s="42">
        <v>8</v>
      </c>
      <c r="W19" s="43">
        <v>14</v>
      </c>
      <c r="X19" s="43">
        <v>6</v>
      </c>
      <c r="Y19" s="43">
        <v>0</v>
      </c>
      <c r="Z19" s="43">
        <v>9</v>
      </c>
      <c r="AA19" s="43">
        <v>6</v>
      </c>
      <c r="AB19" s="43">
        <v>5</v>
      </c>
      <c r="AC19" s="43"/>
      <c r="AD19" s="43"/>
      <c r="AE19" s="43"/>
      <c r="AF19" s="43"/>
    </row>
    <row r="20" spans="5:32" x14ac:dyDescent="0.35">
      <c r="E20" s="6"/>
      <c r="U20" s="41" t="s">
        <v>83</v>
      </c>
      <c r="V20" s="42">
        <v>10</v>
      </c>
      <c r="W20" s="43">
        <v>12</v>
      </c>
      <c r="X20" s="43">
        <v>8</v>
      </c>
      <c r="Y20" s="43">
        <v>2</v>
      </c>
      <c r="Z20" s="43">
        <v>6</v>
      </c>
      <c r="AA20" s="43">
        <v>7</v>
      </c>
      <c r="AB20" s="43">
        <v>5</v>
      </c>
      <c r="AC20" s="43"/>
      <c r="AD20" s="43"/>
      <c r="AE20" s="43"/>
      <c r="AF20" s="43"/>
    </row>
    <row r="21" spans="5:32" x14ac:dyDescent="0.35">
      <c r="U21" s="41" t="s">
        <v>84</v>
      </c>
      <c r="V21" s="42">
        <v>9</v>
      </c>
      <c r="W21" s="43">
        <v>10</v>
      </c>
      <c r="X21" s="43">
        <v>6</v>
      </c>
      <c r="Y21" s="43">
        <v>1</v>
      </c>
      <c r="Z21" s="43">
        <v>8</v>
      </c>
      <c r="AA21" s="43">
        <v>3</v>
      </c>
      <c r="AB21" s="43">
        <v>0</v>
      </c>
      <c r="AC21" s="43"/>
      <c r="AD21" s="43"/>
      <c r="AE21" s="43"/>
      <c r="AF21" s="43"/>
    </row>
    <row r="22" spans="5:32" x14ac:dyDescent="0.35">
      <c r="U22" s="41" t="s">
        <v>85</v>
      </c>
      <c r="V22" s="42">
        <v>10</v>
      </c>
      <c r="W22" s="43">
        <v>12</v>
      </c>
      <c r="X22" s="43">
        <v>3</v>
      </c>
      <c r="Y22" s="43">
        <v>1</v>
      </c>
      <c r="Z22" s="43">
        <v>10</v>
      </c>
      <c r="AA22" s="43">
        <v>5</v>
      </c>
      <c r="AB22" s="43">
        <v>4</v>
      </c>
      <c r="AC22" s="43"/>
      <c r="AD22" s="43"/>
      <c r="AE22" s="43"/>
      <c r="AF22" s="43"/>
    </row>
    <row r="23" spans="5:32" x14ac:dyDescent="0.35">
      <c r="U23" s="41" t="s">
        <v>86</v>
      </c>
      <c r="V23" s="42">
        <v>5</v>
      </c>
      <c r="W23" s="43">
        <v>5</v>
      </c>
      <c r="X23" s="43">
        <v>0</v>
      </c>
      <c r="Y23" s="43">
        <v>0</v>
      </c>
      <c r="Z23" s="43">
        <v>0</v>
      </c>
      <c r="AA23" s="43">
        <v>0</v>
      </c>
      <c r="AB23" s="43">
        <v>2</v>
      </c>
      <c r="AC23" s="43"/>
      <c r="AD23" s="43"/>
      <c r="AE23" s="43"/>
      <c r="AF23" s="43"/>
    </row>
    <row r="24" spans="5:32" x14ac:dyDescent="0.35">
      <c r="U24" s="41" t="s">
        <v>87</v>
      </c>
      <c r="V24" s="42">
        <v>1</v>
      </c>
      <c r="W24" s="43">
        <v>0</v>
      </c>
      <c r="X24" s="43">
        <v>0</v>
      </c>
      <c r="Y24" s="43">
        <v>0</v>
      </c>
      <c r="Z24" s="43">
        <v>4</v>
      </c>
      <c r="AA24" s="43">
        <v>9</v>
      </c>
      <c r="AB24" s="43">
        <v>2</v>
      </c>
      <c r="AC24" s="43"/>
      <c r="AD24" s="43"/>
      <c r="AE24" s="43"/>
      <c r="AF24" s="43"/>
    </row>
    <row r="25" spans="5:32" x14ac:dyDescent="0.35">
      <c r="U25" s="41" t="s">
        <v>88</v>
      </c>
      <c r="V25" s="42">
        <v>5</v>
      </c>
      <c r="W25" s="43">
        <v>4</v>
      </c>
      <c r="X25" s="43">
        <v>7</v>
      </c>
      <c r="Y25" s="43">
        <v>1</v>
      </c>
      <c r="Z25" s="43">
        <v>0</v>
      </c>
      <c r="AA25" s="43">
        <v>2</v>
      </c>
      <c r="AB25" s="43">
        <v>3</v>
      </c>
      <c r="AC25" s="43"/>
      <c r="AD25" s="43"/>
      <c r="AE25" s="43"/>
      <c r="AF25" s="43"/>
    </row>
    <row r="26" spans="5:32" x14ac:dyDescent="0.35">
      <c r="U26" s="41" t="s">
        <v>89</v>
      </c>
      <c r="V26" s="42">
        <v>7</v>
      </c>
      <c r="W26" s="43">
        <v>13</v>
      </c>
      <c r="X26" s="43">
        <v>2</v>
      </c>
      <c r="Y26" s="43">
        <v>0</v>
      </c>
      <c r="Z26" s="43">
        <v>5</v>
      </c>
      <c r="AA26" s="43">
        <v>1</v>
      </c>
      <c r="AB26" s="43">
        <v>4</v>
      </c>
      <c r="AC26" s="43"/>
      <c r="AD26" s="43"/>
      <c r="AE26" s="43"/>
      <c r="AF26" s="43"/>
    </row>
  </sheetData>
  <phoneticPr fontId="27"/>
  <conditionalFormatting sqref="V2:AF13 V14:AB2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全グッズ注文書Excel</vt:lpstr>
      <vt:lpstr>list</vt:lpstr>
      <vt:lpstr>全グッズ注文書Excel!Print_Area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2018-06-29T11:40:00Z</dcterms:created>
  <dcterms:modified xsi:type="dcterms:W3CDTF">2020-09-23T02:05:57Z</dcterms:modified>
</cp:coreProperties>
</file>