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AFE81549-C621-41C1-B499-01A3A06FEFF7}" xr6:coauthVersionLast="45" xr6:coauthVersionMax="45" xr10:uidLastSave="{00000000-0000-0000-0000-000000000000}"/>
  <workbookProtection lockStructure="1"/>
  <bookViews>
    <workbookView xWindow="-110" yWindow="-110" windowWidth="22780" windowHeight="14660" xr2:uid="{00000000-000D-0000-FFFF-FFFF00000000}"/>
  </bookViews>
  <sheets>
    <sheet name="Tシャツ注文書Excel" sheetId="6" r:id="rId1"/>
    <sheet name="list" sheetId="3" state="hidden" r:id="rId2"/>
  </sheets>
  <externalReferences>
    <externalReference r:id="rId3"/>
    <externalReference r:id="rId4"/>
  </externalReferences>
  <definedNames>
    <definedName name="ColumnTitle1">#REF!</definedName>
    <definedName name="ColumnTitleRegion1.B11.1">#REF!</definedName>
    <definedName name="Company_Name">#REF!</definedName>
    <definedName name="_xlnm.Print_Area" localSheetId="0">Tシャツ注文書Excel!$A$1:$H$45</definedName>
    <definedName name="RowTitleRegion1..D5">#REF!</definedName>
  </definedNames>
  <calcPr calcId="181029"/>
</workbook>
</file>

<file path=xl/calcChain.xml><?xml version="1.0" encoding="utf-8"?>
<calcChain xmlns="http://schemas.openxmlformats.org/spreadsheetml/2006/main">
  <c r="P25" i="6" l="1"/>
  <c r="Q25" i="6" s="1"/>
  <c r="N25" i="6" s="1"/>
  <c r="P24" i="6"/>
  <c r="Q23" i="6" s="1"/>
  <c r="T26" i="6"/>
  <c r="U26" i="6" s="1"/>
  <c r="T28" i="6"/>
  <c r="U28" i="6" s="1"/>
  <c r="T30" i="6"/>
  <c r="U30" i="6" s="1"/>
  <c r="T32" i="6"/>
  <c r="U32" i="6" s="1"/>
  <c r="T34" i="6"/>
  <c r="U34" i="6" s="1"/>
  <c r="Q24" i="6" l="1"/>
  <c r="N24" i="6" s="1"/>
  <c r="G27" i="6" l="1"/>
  <c r="H27" i="6" s="1"/>
  <c r="G29" i="6"/>
  <c r="H29" i="6" s="1"/>
  <c r="G31" i="6"/>
  <c r="H31" i="6" s="1"/>
  <c r="G33" i="6"/>
  <c r="H33" i="6" s="1"/>
  <c r="T42" i="6"/>
  <c r="U42" i="6" s="1"/>
  <c r="G41" i="6" s="1"/>
  <c r="H41" i="6" s="1"/>
  <c r="T40" i="6"/>
  <c r="U40" i="6" s="1"/>
  <c r="G39" i="6" s="1"/>
  <c r="H39" i="6" s="1"/>
  <c r="T38" i="6"/>
  <c r="U38" i="6" s="1"/>
  <c r="G37" i="6" s="1"/>
  <c r="H37" i="6" s="1"/>
  <c r="T36" i="6"/>
  <c r="U36" i="6" s="1"/>
  <c r="G35" i="6" s="1"/>
  <c r="H35" i="6" s="1"/>
  <c r="T10" i="6"/>
  <c r="T12" i="6"/>
  <c r="U12" i="6" s="1"/>
  <c r="G11" i="6" s="1"/>
  <c r="H11" i="6" s="1"/>
  <c r="T14" i="6"/>
  <c r="U14" i="6" s="1"/>
  <c r="G13" i="6" s="1"/>
  <c r="H13" i="6" s="1"/>
  <c r="T16" i="6"/>
  <c r="U16" i="6" s="1"/>
  <c r="G15" i="6" s="1"/>
  <c r="H15" i="6" s="1"/>
  <c r="T18" i="6"/>
  <c r="U18" i="6" s="1"/>
  <c r="G17" i="6" s="1"/>
  <c r="H17" i="6" s="1"/>
  <c r="T20" i="6"/>
  <c r="U20" i="6" s="1"/>
  <c r="G19" i="6" s="1"/>
  <c r="H19" i="6" s="1"/>
  <c r="T22" i="6"/>
  <c r="U22" i="6" s="1"/>
  <c r="G21" i="6" s="1"/>
  <c r="H21" i="6" s="1"/>
  <c r="T24" i="6"/>
  <c r="U24" i="6" s="1"/>
  <c r="G23" i="6" s="1"/>
  <c r="H23" i="6" s="1"/>
  <c r="T8" i="6"/>
  <c r="G25" i="6" l="1"/>
  <c r="H25" i="6" s="1"/>
  <c r="U10" i="6"/>
  <c r="G9" i="6" s="1"/>
  <c r="H9" i="6" s="1"/>
  <c r="U8" i="6"/>
  <c r="G7" i="6" s="1"/>
  <c r="G4" i="6"/>
  <c r="H7" i="6" l="1"/>
  <c r="H43" i="6" s="1"/>
  <c r="G43" i="6"/>
</calcChain>
</file>

<file path=xl/sharedStrings.xml><?xml version="1.0" encoding="utf-8"?>
<sst xmlns="http://schemas.openxmlformats.org/spreadsheetml/2006/main" count="208" uniqueCount="76">
  <si>
    <t>一般社団法人　東京国際合唱機構</t>
  </si>
  <si>
    <t xml:space="preserve">東京都八王子市絹ヶ丘2-29-12 B1F </t>
  </si>
  <si>
    <t>TEL: 042-689-5641  FAX: 042-635-0526</t>
  </si>
  <si>
    <t>ご注文日：</t>
    <rPh sb="1" eb="4">
      <t>ちゅうもんび</t>
    </rPh>
    <phoneticPr fontId="0" type="noConversion"/>
  </si>
  <si>
    <t>ICOTオリジナルグッズ販売
2020年限定特別企画</t>
    <rPh sb="12" eb="14">
      <t>はんばい</t>
    </rPh>
    <rPh sb="19" eb="20">
      <t>ねん</t>
    </rPh>
    <rPh sb="20" eb="22">
      <t>げんてい</t>
    </rPh>
    <rPh sb="22" eb="24">
      <t>とくべつ</t>
    </rPh>
    <rPh sb="24" eb="26">
      <t>きかく</t>
    </rPh>
    <phoneticPr fontId="0" type="noConversion"/>
  </si>
  <si>
    <t>品名</t>
    <rPh sb="0" eb="2">
      <t>ヒンメイ</t>
    </rPh>
    <phoneticPr fontId="27"/>
  </si>
  <si>
    <t>TICCオリジナルTシャツ[2019年モデル]</t>
    <rPh sb="18" eb="19">
      <t>ネn</t>
    </rPh>
    <phoneticPr fontId="27"/>
  </si>
  <si>
    <t>TICCオリジナルTシャツ[2018年モデル]</t>
    <rPh sb="18" eb="19">
      <t>ネn</t>
    </rPh>
    <phoneticPr fontId="27"/>
  </si>
  <si>
    <t>注文個数</t>
    <rPh sb="0" eb="2">
      <t>チュウモン</t>
    </rPh>
    <rPh sb="2" eb="4">
      <t>コスウ</t>
    </rPh>
    <phoneticPr fontId="26"/>
  </si>
  <si>
    <t>金額</t>
    <rPh sb="0" eb="2">
      <t>キンガク</t>
    </rPh>
    <phoneticPr fontId="26"/>
  </si>
  <si>
    <t>販売
No.</t>
    <rPh sb="0" eb="2">
      <t>ハンバイ</t>
    </rPh>
    <phoneticPr fontId="27"/>
  </si>
  <si>
    <t>ラベンダー</t>
    <phoneticPr fontId="26"/>
  </si>
  <si>
    <t>ゴールドイエロー</t>
    <phoneticPr fontId="26"/>
  </si>
  <si>
    <t>ミディアムブルー</t>
    <phoneticPr fontId="26"/>
  </si>
  <si>
    <t>チョコレート</t>
    <phoneticPr fontId="26"/>
  </si>
  <si>
    <t>ディープグリーン</t>
    <phoneticPr fontId="26"/>
  </si>
  <si>
    <t>バーガンディ</t>
    <phoneticPr fontId="26"/>
  </si>
  <si>
    <t>ホットピンク</t>
    <phoneticPr fontId="26"/>
  </si>
  <si>
    <t>WS</t>
    <phoneticPr fontId="26"/>
  </si>
  <si>
    <t>WM</t>
    <phoneticPr fontId="26"/>
  </si>
  <si>
    <t>WL</t>
    <phoneticPr fontId="26"/>
  </si>
  <si>
    <t>S</t>
    <phoneticPr fontId="26"/>
  </si>
  <si>
    <t>M</t>
    <phoneticPr fontId="26"/>
  </si>
  <si>
    <t>L</t>
    <phoneticPr fontId="26"/>
  </si>
  <si>
    <t>XL</t>
    <phoneticPr fontId="26"/>
  </si>
  <si>
    <t>XXXL</t>
    <phoneticPr fontId="26"/>
  </si>
  <si>
    <t>合計</t>
    <rPh sb="0" eb="2">
      <t>ゴウケイ</t>
    </rPh>
    <phoneticPr fontId="27"/>
  </si>
  <si>
    <t>デザイン(A)</t>
    <phoneticPr fontId="26"/>
  </si>
  <si>
    <t>デザイン(B)</t>
    <phoneticPr fontId="26"/>
  </si>
  <si>
    <t>※ご希望商品の薄緑の枠内にご入力ください
※同じ販売No.のTシャツを10種類以上ご注文の際は、注文書を複数ご用意ください</t>
    <rPh sb="2" eb="4">
      <t>キボウ</t>
    </rPh>
    <rPh sb="4" eb="6">
      <t>ショウヒン</t>
    </rPh>
    <rPh sb="7" eb="8">
      <t>ウス</t>
    </rPh>
    <rPh sb="8" eb="9">
      <t>ミドリ</t>
    </rPh>
    <rPh sb="10" eb="12">
      <t>ワクナイ</t>
    </rPh>
    <rPh sb="14" eb="16">
      <t>ニュウリョク</t>
    </rPh>
    <rPh sb="22" eb="23">
      <t>オナ</t>
    </rPh>
    <rPh sb="24" eb="26">
      <t>ハンバイ</t>
    </rPh>
    <rPh sb="37" eb="39">
      <t>シュルイ</t>
    </rPh>
    <rPh sb="39" eb="41">
      <t>イジョウ</t>
    </rPh>
    <rPh sb="42" eb="44">
      <t>チュウモン</t>
    </rPh>
    <rPh sb="45" eb="46">
      <t>サイ</t>
    </rPh>
    <rPh sb="48" eb="51">
      <t>チュウモンショ</t>
    </rPh>
    <rPh sb="52" eb="54">
      <t>フクスウ</t>
    </rPh>
    <rPh sb="55" eb="57">
      <t>ヨウイ</t>
    </rPh>
    <phoneticPr fontId="26"/>
  </si>
  <si>
    <t>サイズ</t>
    <phoneticPr fontId="26"/>
  </si>
  <si>
    <t>クリックしてからセル右側の▼を押下 ⇒</t>
    <rPh sb="10" eb="12">
      <t>ミギガワ</t>
    </rPh>
    <rPh sb="15" eb="17">
      <t>オウカ</t>
    </rPh>
    <phoneticPr fontId="26"/>
  </si>
  <si>
    <t>デザイン</t>
    <phoneticPr fontId="26"/>
  </si>
  <si>
    <t>色</t>
    <rPh sb="0" eb="1">
      <t>イロ</t>
    </rPh>
    <phoneticPr fontId="26"/>
  </si>
  <si>
    <t>Tシャツ専用
注文書</t>
    <rPh sb="4" eb="6">
      <t>せんよう</t>
    </rPh>
    <rPh sb="7" eb="10">
      <t>ちゅうもんしょ</t>
    </rPh>
    <phoneticPr fontId="0" type="noConversion"/>
  </si>
  <si>
    <t>※ 1配送につき送料は一律870円(税込)です
※ 5000円以上のご購入で送料無料とさせていただきます</t>
    <rPh sb="3" eb="5">
      <t>ハイソウ</t>
    </rPh>
    <rPh sb="8" eb="10">
      <t>ソウリョウ</t>
    </rPh>
    <rPh sb="11" eb="13">
      <t>イチリツ</t>
    </rPh>
    <rPh sb="16" eb="17">
      <t>エン</t>
    </rPh>
    <rPh sb="18" eb="20">
      <t>ゼイコ</t>
    </rPh>
    <rPh sb="30" eb="31">
      <t>エン</t>
    </rPh>
    <rPh sb="31" eb="33">
      <t>イジョウ</t>
    </rPh>
    <rPh sb="35" eb="37">
      <t>コウニュウ</t>
    </rPh>
    <rPh sb="38" eb="40">
      <t>ソウリョウ</t>
    </rPh>
    <rPh sb="40" eb="42">
      <t>ムリョウ</t>
    </rPh>
    <phoneticPr fontId="26"/>
  </si>
  <si>
    <r>
      <t xml:space="preserve">単価
</t>
    </r>
    <r>
      <rPr>
        <sz val="8"/>
        <rFont val="Meiryo UI"/>
        <family val="3"/>
        <charset val="128"/>
      </rPr>
      <t>(税込)</t>
    </r>
    <rPh sb="0" eb="2">
      <t>タンカ</t>
    </rPh>
    <rPh sb="4" eb="6">
      <t>ゼイコ</t>
    </rPh>
    <phoneticPr fontId="27"/>
  </si>
  <si>
    <t>商品名</t>
    <rPh sb="0" eb="3">
      <t>ショウヒンメイ</t>
    </rPh>
    <phoneticPr fontId="27"/>
  </si>
  <si>
    <t>WS</t>
  </si>
  <si>
    <t>WM</t>
  </si>
  <si>
    <t>WL</t>
  </si>
  <si>
    <t>S</t>
  </si>
  <si>
    <t>M</t>
  </si>
  <si>
    <t>L</t>
  </si>
  <si>
    <t>XL</t>
  </si>
  <si>
    <t>XXL</t>
  </si>
  <si>
    <t>XXXL</t>
  </si>
  <si>
    <t>2018デザイン(A)チョコレート</t>
  </si>
  <si>
    <t>2018デザイン(A)ゴールドイエロー</t>
  </si>
  <si>
    <t>2018デザイン(A)バーガンディ</t>
  </si>
  <si>
    <t>2018デザイン(A)ホットピンク</t>
  </si>
  <si>
    <t>2018デザイン(A)ミディアムブルー</t>
  </si>
  <si>
    <t>2018デザイン(A)ディープグリーン</t>
  </si>
  <si>
    <t>2018デザイン(B)チョコレート</t>
  </si>
  <si>
    <t>2018デザイン(B)ゴールドイエロー</t>
  </si>
  <si>
    <t>2018デザイン(B)バーガンディ</t>
  </si>
  <si>
    <t>2018デザイン(B)ホットピンク</t>
  </si>
  <si>
    <t>2018デザイン(B)ミディアムブルー</t>
  </si>
  <si>
    <t>2018デザイン(B)ディープグリーン</t>
  </si>
  <si>
    <t>2019デザイン(A)チョコレート</t>
  </si>
  <si>
    <t>2019デザイン(A)ゴールドイエロー</t>
  </si>
  <si>
    <t>2019デザイン(A)バーガンディ</t>
  </si>
  <si>
    <t>2019デザイン(A)ラベンダー</t>
  </si>
  <si>
    <t>2019デザイン(A)ミディアムブルー</t>
  </si>
  <si>
    <t>2019デザイン(A)ディープグリーン</t>
  </si>
  <si>
    <t>2019デザイン(B)チョコレート</t>
  </si>
  <si>
    <t>2019デザイン(B)ゴールドイエロー</t>
  </si>
  <si>
    <t>2019デザイン(B)バーガンディ</t>
  </si>
  <si>
    <t>2019デザイン(B)ラベンダー</t>
  </si>
  <si>
    <t>2019デザイン(B)ミディアムブルー</t>
  </si>
  <si>
    <t>2019デザイン(B)ディープグリーン</t>
  </si>
  <si>
    <t>TICCオリジナルTシャツ在庫確認</t>
    <rPh sb="13" eb="15">
      <t>ザイコ</t>
    </rPh>
    <rPh sb="15" eb="17">
      <t>カクニン</t>
    </rPh>
    <phoneticPr fontId="26"/>
  </si>
  <si>
    <t>※在庫確認をご希望するモデルのデザイン、色、サイズを黄色の欄の▼から選んでください</t>
    <rPh sb="1" eb="3">
      <t>ザイコ</t>
    </rPh>
    <rPh sb="3" eb="5">
      <t>カクニン</t>
    </rPh>
    <rPh sb="7" eb="9">
      <t>キボウ</t>
    </rPh>
    <rPh sb="20" eb="21">
      <t>イロ</t>
    </rPh>
    <rPh sb="26" eb="28">
      <t>キイロ</t>
    </rPh>
    <rPh sb="29" eb="30">
      <t>ラン</t>
    </rPh>
    <rPh sb="34" eb="35">
      <t>エラ</t>
    </rPh>
    <phoneticPr fontId="26"/>
  </si>
  <si>
    <t>在庫</t>
    <rPh sb="0" eb="2">
      <t>ザイコ</t>
    </rPh>
    <phoneticPr fontId="26"/>
  </si>
  <si>
    <t>2019年モデル</t>
    <rPh sb="4" eb="5">
      <t>ネン</t>
    </rPh>
    <phoneticPr fontId="26"/>
  </si>
  <si>
    <t>2018年モデル</t>
    <rPh sb="4" eb="5">
      <t>ネン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</si>
</sst>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[$-409]mmmm\ d\,\ yyyy;@"/>
    <numFmt numFmtId="181" formatCode="[&lt;=9999999]###\-####;\(###\)\ ###\-####"/>
    <numFmt numFmtId="182" formatCode="&quot;△&quot;\ #,##0;&quot;▲&quot;\ #,##0"/>
    <numFmt numFmtId="183" formatCode="[$-F800]dddd\,\ mmmm\ dd\,\ yyyy"/>
    <numFmt numFmtId="184" formatCode="#,##0_);[Red]\(#,##0\)"/>
  </numFmts>
  <fonts count="37" x14ac:knownFonts="1">
    <font>
      <sz val="11"/>
      <name val="Meiryo UI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name val="Meiryo UI"/>
      <family val="2"/>
    </font>
    <font>
      <b/>
      <sz val="11"/>
      <name val="Meiryo UI"/>
      <family val="2"/>
    </font>
    <font>
      <sz val="11"/>
      <color rgb="FF006100"/>
      <name val="Meiryo UI"/>
      <family val="2"/>
    </font>
    <font>
      <b/>
      <sz val="18"/>
      <color theme="1" tint="0.14996795556505021"/>
      <name val="Meiryo UI"/>
      <family val="2"/>
    </font>
    <font>
      <b/>
      <i/>
      <sz val="11"/>
      <color theme="1" tint="0.34998626667073579"/>
      <name val="Meiryo UI"/>
      <family val="2"/>
    </font>
    <font>
      <i/>
      <sz val="11"/>
      <color theme="1"/>
      <name val="Meiryo UI"/>
      <family val="2"/>
    </font>
    <font>
      <sz val="11"/>
      <color rgb="FF3F3F76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sz val="28"/>
      <color theme="1" tint="0.499984740745262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b/>
      <sz val="18"/>
      <color theme="1" tint="0.1499679555650502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8" tint="-0.249977111117893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name val="Meiryo UI"/>
      <family val="2"/>
    </font>
    <font>
      <u/>
      <sz val="11"/>
      <color theme="10"/>
      <name val="Meiryo UI"/>
      <family val="2"/>
    </font>
    <font>
      <sz val="22"/>
      <color theme="1" tint="0.499984740745262"/>
      <name val="Meiryo UI"/>
      <family val="3"/>
      <charset val="128"/>
    </font>
    <font>
      <sz val="8"/>
      <name val="Meiryo UI"/>
      <family val="3"/>
      <charset val="128"/>
    </font>
    <font>
      <b/>
      <sz val="14"/>
      <color theme="6" tint="-0.249977111117893"/>
      <name val="Meiryo UI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5">
    <xf numFmtId="0" fontId="0" fillId="0" borderId="0">
      <alignment wrapText="1"/>
    </xf>
    <xf numFmtId="180" fontId="7" fillId="0" borderId="0" applyFont="0" applyFill="0" applyBorder="0">
      <alignment horizontal="right"/>
    </xf>
    <xf numFmtId="178" fontId="7" fillId="0" borderId="0" applyFont="0" applyFill="0" applyBorder="0" applyProtection="0">
      <alignment horizontal="right" vertical="center"/>
    </xf>
    <xf numFmtId="0" fontId="17" fillId="0" borderId="0" applyNumberFormat="0" applyFill="0" applyBorder="0" applyProtection="0">
      <alignment horizontal="right"/>
    </xf>
    <xf numFmtId="0" fontId="10" fillId="0" borderId="0" applyNumberFormat="0" applyFill="0" applyProtection="0"/>
    <xf numFmtId="0" fontId="11" fillId="0" borderId="0" applyNumberFormat="0" applyFill="0" applyProtection="0">
      <alignment vertical="top" wrapText="1"/>
    </xf>
    <xf numFmtId="0" fontId="8" fillId="0" borderId="0" applyNumberFormat="0" applyFill="0" applyAlignment="0" applyProtection="0"/>
    <xf numFmtId="0" fontId="12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/>
    </xf>
    <xf numFmtId="178" fontId="18" fillId="0" borderId="0" applyProtection="0">
      <alignment horizontal="right" vertical="center"/>
    </xf>
    <xf numFmtId="0" fontId="7" fillId="0" borderId="0" applyNumberFormat="0" applyFont="0" applyFill="0" applyBorder="0">
      <alignment horizontal="right" wrapText="1"/>
    </xf>
    <xf numFmtId="181" fontId="7" fillId="0" borderId="0" applyFont="0" applyFill="0" applyBorder="0">
      <alignment horizontal="left" vertical="top"/>
    </xf>
    <xf numFmtId="0" fontId="7" fillId="0" borderId="0" applyFont="0" applyFill="0" applyBorder="0">
      <alignment horizontal="right" vertical="top" wrapText="1"/>
    </xf>
    <xf numFmtId="0" fontId="7" fillId="0" borderId="0" applyFont="0" applyFill="0" applyBorder="0">
      <alignment vertical="center" wrapText="1"/>
    </xf>
    <xf numFmtId="0" fontId="13" fillId="2" borderId="1" applyNumberFormat="0" applyAlignment="0" applyProtection="0"/>
    <xf numFmtId="179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2" applyNumberFormat="0" applyAlignment="0" applyProtection="0"/>
    <xf numFmtId="0" fontId="5" fillId="6" borderId="1" applyNumberFormat="0" applyAlignment="0" applyProtection="0"/>
    <xf numFmtId="0" fontId="14" fillId="0" borderId="3" applyNumberFormat="0" applyFill="0" applyAlignment="0" applyProtection="0"/>
    <xf numFmtId="0" fontId="6" fillId="7" borderId="4" applyNumberFormat="0" applyAlignment="0" applyProtection="0"/>
    <xf numFmtId="0" fontId="19" fillId="0" borderId="0" applyNumberFormat="0" applyFill="0" applyBorder="0" applyAlignment="0" applyProtection="0"/>
    <xf numFmtId="0" fontId="7" fillId="8" borderId="5" applyNumberFormat="0" applyFont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0" borderId="0"/>
    <xf numFmtId="0" fontId="33" fillId="0" borderId="0" applyNumberFormat="0" applyFill="0" applyBorder="0" applyAlignment="0" applyProtection="0">
      <alignment wrapText="1"/>
    </xf>
    <xf numFmtId="0" fontId="1" fillId="0" borderId="0">
      <alignment vertical="center"/>
    </xf>
  </cellStyleXfs>
  <cellXfs count="56">
    <xf numFmtId="0" fontId="0" fillId="0" borderId="0" xfId="0">
      <alignment wrapText="1"/>
    </xf>
    <xf numFmtId="0" fontId="0" fillId="0" borderId="0" xfId="0" applyAlignment="1">
      <alignment horizontal="center" vertical="center" wrapText="1"/>
    </xf>
    <xf numFmtId="0" fontId="29" fillId="0" borderId="0" xfId="0" applyFont="1">
      <alignment wrapText="1"/>
    </xf>
    <xf numFmtId="0" fontId="30" fillId="34" borderId="9" xfId="52" applyFont="1" applyFill="1" applyBorder="1" applyAlignment="1" applyProtection="1">
      <alignment horizontal="center" vertical="center"/>
      <protection locked="0"/>
    </xf>
    <xf numFmtId="0" fontId="31" fillId="0" borderId="9" xfId="52" applyFont="1" applyBorder="1" applyAlignment="1">
      <alignment horizontal="right" vertical="center"/>
    </xf>
    <xf numFmtId="0" fontId="21" fillId="0" borderId="0" xfId="0" applyFont="1" applyProtection="1">
      <alignment wrapText="1"/>
    </xf>
    <xf numFmtId="0" fontId="20" fillId="0" borderId="0" xfId="4" applyFont="1" applyProtection="1"/>
    <xf numFmtId="0" fontId="0" fillId="0" borderId="0" xfId="0" applyProtection="1">
      <alignment wrapText="1"/>
    </xf>
    <xf numFmtId="0" fontId="21" fillId="0" borderId="0" xfId="10" applyFont="1" applyProtection="1">
      <alignment horizontal="right" wrapText="1"/>
    </xf>
    <xf numFmtId="182" fontId="21" fillId="0" borderId="0" xfId="11" applyNumberFormat="1" applyFont="1" applyAlignment="1" applyProtection="1">
      <alignment horizontal="left" vertical="top"/>
    </xf>
    <xf numFmtId="0" fontId="22" fillId="0" borderId="0" xfId="10" applyFont="1" applyProtection="1">
      <alignment horizontal="right" wrapText="1"/>
    </xf>
    <xf numFmtId="0" fontId="29" fillId="33" borderId="7" xfId="0" applyFont="1" applyFill="1" applyBorder="1" applyAlignment="1" applyProtection="1">
      <alignment horizontal="center" vertical="center" wrapText="1"/>
    </xf>
    <xf numFmtId="0" fontId="29" fillId="33" borderId="8" xfId="0" applyFont="1" applyFill="1" applyBorder="1" applyAlignment="1" applyProtection="1">
      <alignment horizontal="center" vertical="center"/>
    </xf>
    <xf numFmtId="0" fontId="29" fillId="33" borderId="21" xfId="0" applyFont="1" applyFill="1" applyBorder="1" applyAlignment="1" applyProtection="1">
      <alignment horizontal="center" vertical="center"/>
    </xf>
    <xf numFmtId="0" fontId="21" fillId="33" borderId="23" xfId="0" applyFont="1" applyFill="1" applyBorder="1" applyAlignment="1" applyProtection="1">
      <alignment horizontal="right" vertical="center" indent="1"/>
    </xf>
    <xf numFmtId="3" fontId="21" fillId="33" borderId="24" xfId="16" applyNumberFormat="1" applyFont="1" applyFill="1" applyBorder="1" applyAlignment="1" applyProtection="1">
      <alignment horizontal="right" vertical="center" indent="1"/>
    </xf>
    <xf numFmtId="0" fontId="29" fillId="33" borderId="8" xfId="0" applyFont="1" applyFill="1" applyBorder="1" applyAlignment="1">
      <alignment horizontal="center" vertical="center" wrapText="1"/>
    </xf>
    <xf numFmtId="0" fontId="1" fillId="0" borderId="26" xfId="54" applyBorder="1" applyAlignment="1">
      <alignment horizontal="center" vertical="center"/>
    </xf>
    <xf numFmtId="0" fontId="1" fillId="0" borderId="26" xfId="54" applyBorder="1">
      <alignment vertical="center"/>
    </xf>
    <xf numFmtId="0" fontId="1" fillId="37" borderId="26" xfId="54" applyFill="1" applyBorder="1" applyAlignment="1">
      <alignment horizontal="center" vertical="center"/>
    </xf>
    <xf numFmtId="0" fontId="1" fillId="37" borderId="26" xfId="54" applyFill="1" applyBorder="1">
      <alignment vertical="center"/>
    </xf>
    <xf numFmtId="0" fontId="1" fillId="37" borderId="27" xfId="54" applyFill="1" applyBorder="1" applyAlignment="1">
      <alignment horizontal="center" vertical="center"/>
    </xf>
    <xf numFmtId="0" fontId="1" fillId="0" borderId="27" xfId="54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6" xfId="0" applyBorder="1" applyAlignment="1">
      <alignment horizontal="center" vertical="center" wrapText="1"/>
    </xf>
    <xf numFmtId="0" fontId="0" fillId="39" borderId="26" xfId="0" applyFill="1" applyBorder="1" applyAlignment="1" applyProtection="1">
      <alignment horizontal="center" vertical="center" wrapText="1"/>
      <protection locked="0"/>
    </xf>
    <xf numFmtId="0" fontId="0" fillId="38" borderId="26" xfId="0" applyFill="1" applyBorder="1" applyAlignment="1">
      <alignment horizontal="center" vertical="center" wrapText="1"/>
    </xf>
    <xf numFmtId="0" fontId="21" fillId="34" borderId="12" xfId="0" applyFont="1" applyFill="1" applyBorder="1" applyAlignment="1" applyProtection="1">
      <alignment horizontal="center" vertical="center" wrapText="1"/>
      <protection locked="0"/>
    </xf>
    <xf numFmtId="0" fontId="21" fillId="34" borderId="9" xfId="0" applyFont="1" applyFill="1" applyBorder="1" applyAlignment="1" applyProtection="1">
      <alignment horizontal="center" vertical="center" wrapText="1"/>
      <protection locked="0"/>
    </xf>
    <xf numFmtId="0" fontId="21" fillId="36" borderId="14" xfId="0" applyFont="1" applyFill="1" applyBorder="1" applyAlignment="1" applyProtection="1">
      <alignment horizontal="center" vertical="center"/>
    </xf>
    <xf numFmtId="0" fontId="21" fillId="36" borderId="17" xfId="0" applyFont="1" applyFill="1" applyBorder="1" applyAlignment="1" applyProtection="1">
      <alignment horizontal="center" vertical="center"/>
    </xf>
    <xf numFmtId="0" fontId="28" fillId="0" borderId="15" xfId="52" applyFont="1" applyBorder="1" applyAlignment="1" applyProtection="1">
      <alignment horizontal="left" vertical="center" indent="2"/>
    </xf>
    <xf numFmtId="0" fontId="28" fillId="0" borderId="6" xfId="52" applyFont="1" applyBorder="1" applyAlignment="1" applyProtection="1">
      <alignment horizontal="left" vertical="center" indent="2"/>
    </xf>
    <xf numFmtId="0" fontId="28" fillId="0" borderId="16" xfId="52" applyFont="1" applyBorder="1" applyAlignment="1" applyProtection="1">
      <alignment horizontal="left" vertical="center" indent="2"/>
    </xf>
    <xf numFmtId="184" fontId="23" fillId="0" borderId="12" xfId="0" applyNumberFormat="1" applyFont="1" applyFill="1" applyBorder="1" applyAlignment="1" applyProtection="1">
      <alignment horizontal="center" vertical="center"/>
    </xf>
    <xf numFmtId="184" fontId="23" fillId="0" borderId="9" xfId="0" applyNumberFormat="1" applyFont="1" applyFill="1" applyBorder="1" applyAlignment="1" applyProtection="1">
      <alignment horizontal="center" vertical="center"/>
    </xf>
    <xf numFmtId="177" fontId="21" fillId="0" borderId="13" xfId="16" applyFont="1" applyBorder="1" applyAlignment="1" applyProtection="1">
      <alignment horizontal="center" vertical="center" wrapText="1"/>
    </xf>
    <xf numFmtId="177" fontId="21" fillId="0" borderId="11" xfId="16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right" vertical="center" wrapText="1"/>
    </xf>
    <xf numFmtId="0" fontId="21" fillId="0" borderId="0" xfId="0" applyFont="1" applyAlignment="1" applyProtection="1">
      <alignment horizontal="left" wrapText="1"/>
    </xf>
    <xf numFmtId="183" fontId="21" fillId="0" borderId="0" xfId="10" applyNumberFormat="1" applyFont="1" applyAlignment="1" applyProtection="1">
      <alignment horizontal="center" wrapText="1"/>
    </xf>
    <xf numFmtId="0" fontId="29" fillId="33" borderId="18" xfId="0" applyFont="1" applyFill="1" applyBorder="1" applyAlignment="1" applyProtection="1">
      <alignment horizontal="center" vertical="center"/>
    </xf>
    <xf numFmtId="0" fontId="29" fillId="33" borderId="19" xfId="0" applyFont="1" applyFill="1" applyBorder="1" applyAlignment="1" applyProtection="1">
      <alignment horizontal="center" vertical="center"/>
    </xf>
    <xf numFmtId="0" fontId="29" fillId="33" borderId="20" xfId="0" applyFont="1" applyFill="1" applyBorder="1" applyAlignment="1" applyProtection="1">
      <alignment horizontal="center" vertical="center"/>
    </xf>
    <xf numFmtId="0" fontId="21" fillId="0" borderId="25" xfId="0" applyFont="1" applyBorder="1" applyAlignment="1" applyProtection="1">
      <alignment horizontal="left" wrapText="1" indent="13"/>
    </xf>
    <xf numFmtId="0" fontId="33" fillId="0" borderId="0" xfId="53" applyAlignment="1">
      <alignment horizontal="center" wrapText="1"/>
    </xf>
    <xf numFmtId="0" fontId="34" fillId="0" borderId="0" xfId="3" applyFont="1" applyAlignment="1">
      <alignment horizontal="center" vertical="center" wrapText="1"/>
    </xf>
    <xf numFmtId="0" fontId="21" fillId="35" borderId="14" xfId="0" applyFont="1" applyFill="1" applyBorder="1" applyAlignment="1" applyProtection="1">
      <alignment horizontal="center" vertical="center"/>
    </xf>
    <xf numFmtId="0" fontId="21" fillId="35" borderId="17" xfId="0" applyFont="1" applyFill="1" applyBorder="1" applyAlignment="1" applyProtection="1">
      <alignment horizontal="center" vertical="center"/>
    </xf>
    <xf numFmtId="0" fontId="32" fillId="0" borderId="6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22" fillId="33" borderId="10" xfId="0" applyFont="1" applyFill="1" applyBorder="1" applyAlignment="1" applyProtection="1">
      <alignment horizontal="left" vertical="center" indent="4"/>
    </xf>
    <xf numFmtId="0" fontId="21" fillId="33" borderId="22" xfId="0" applyFont="1" applyFill="1" applyBorder="1" applyAlignment="1" applyProtection="1">
      <alignment horizontal="left" vertical="center" indent="4"/>
    </xf>
    <xf numFmtId="0" fontId="36" fillId="0" borderId="0" xfId="0" applyFont="1" applyAlignment="1">
      <alignment horizontal="center" vertical="center" wrapText="1"/>
    </xf>
    <xf numFmtId="0" fontId="32" fillId="0" borderId="28" xfId="0" applyFont="1" applyBorder="1" applyAlignment="1">
      <alignment horizontal="center" wrapText="1"/>
    </xf>
    <xf numFmtId="0" fontId="32" fillId="0" borderId="0" xfId="0" applyFont="1" applyAlignment="1">
      <alignment horizontal="center" wrapText="1"/>
    </xf>
  </cellXfs>
  <cellStyles count="55">
    <cellStyle name="20% - アクセント 1" xfId="29" builtinId="30" customBuiltin="1"/>
    <cellStyle name="20% - アクセント 2" xfId="33" builtinId="34" customBuiltin="1"/>
    <cellStyle name="20% - アクセント 3" xfId="37" builtinId="38" customBuiltin="1"/>
    <cellStyle name="20% - アクセント 4" xfId="41" builtinId="42" customBuiltin="1"/>
    <cellStyle name="20% - アクセント 5" xfId="45" builtinId="46" customBuiltin="1"/>
    <cellStyle name="20% - アクセント 6" xfId="49" builtinId="50" customBuiltin="1"/>
    <cellStyle name="40% - アクセント 1" xfId="30" builtinId="31" customBuiltin="1"/>
    <cellStyle name="40% - アクセント 2" xfId="34" builtinId="35" customBuiltin="1"/>
    <cellStyle name="40% - アクセント 3" xfId="38" builtinId="39" customBuiltin="1"/>
    <cellStyle name="40% - アクセント 4" xfId="42" builtinId="43" customBuiltin="1"/>
    <cellStyle name="40% - アクセント 5" xfId="46" builtinId="47" customBuiltin="1"/>
    <cellStyle name="40% - アクセント 6" xfId="50" builtinId="51" customBuiltin="1"/>
    <cellStyle name="60% - アクセント 1" xfId="31" builtinId="32" customBuiltin="1"/>
    <cellStyle name="60% - アクセント 2" xfId="35" builtinId="36" customBuiltin="1"/>
    <cellStyle name="60% - アクセント 3" xfId="39" builtinId="40" customBuiltin="1"/>
    <cellStyle name="60% - アクセント 4" xfId="43" builtinId="44" customBuiltin="1"/>
    <cellStyle name="60% - アクセント 5" xfId="47" builtinId="48" customBuiltin="1"/>
    <cellStyle name="60% - アクセント 6" xfId="51" builtinId="52" customBuiltin="1"/>
    <cellStyle name="アクセント 1" xfId="28" builtinId="29" customBuiltin="1"/>
    <cellStyle name="アクセント 2" xfId="32" builtinId="33" customBuiltin="1"/>
    <cellStyle name="アクセント 3" xfId="36" builtinId="37" customBuiltin="1"/>
    <cellStyle name="アクセント 4" xfId="40" builtinId="41" customBuiltin="1"/>
    <cellStyle name="アクセント 5" xfId="44" builtinId="45" customBuiltin="1"/>
    <cellStyle name="アクセント 6" xfId="48" builtinId="49" customBuiltin="1"/>
    <cellStyle name="タイトル" xfId="3" builtinId="15" customBuiltin="1"/>
    <cellStyle name="チェック セル" xfId="25" builtinId="23" customBuiltin="1"/>
    <cellStyle name="どちらでもない" xfId="21" builtinId="28" customBuiltin="1"/>
    <cellStyle name="パーセント" xfId="18" builtinId="5" customBuiltin="1"/>
    <cellStyle name="ハイパーリンク" xfId="53" builtinId="8"/>
    <cellStyle name="メモ" xfId="27" builtinId="10" customBuiltin="1"/>
    <cellStyle name="リンク セル" xfId="24" builtinId="24" customBuiltin="1"/>
    <cellStyle name="悪い" xfId="20" builtinId="27" customBuiltin="1"/>
    <cellStyle name="右揃え" xfId="10" xr:uid="{00000000-0005-0000-0000-000030000000}"/>
    <cellStyle name="計算" xfId="23" builtinId="22" customBuiltin="1"/>
    <cellStyle name="警告文" xfId="26" builtinId="11" customBuiltin="1"/>
    <cellStyle name="桁区切り" xfId="16" builtinId="6" customBuiltin="1"/>
    <cellStyle name="桁区切り [0.00]" xfId="15" builtinId="3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9" builtinId="25" customBuiltin="1"/>
    <cellStyle name="出力" xfId="22" builtinId="21" customBuiltin="1"/>
    <cellStyle name="上揃え" xfId="12" xr:uid="{00000000-0005-0000-0000-00002F000000}"/>
    <cellStyle name="説明" xfId="13" xr:uid="{00000000-0005-0000-0000-000032000000}"/>
    <cellStyle name="説明文" xfId="8" builtinId="53" customBuiltin="1"/>
    <cellStyle name="通貨" xfId="17" builtinId="7" customBuiltin="1"/>
    <cellStyle name="通貨 [0.00]" xfId="2" builtinId="4" customBuiltin="1"/>
    <cellStyle name="電話" xfId="11" xr:uid="{00000000-0005-0000-0000-000033000000}"/>
    <cellStyle name="日付" xfId="1" xr:uid="{00000000-0005-0000-0000-000031000000}"/>
    <cellStyle name="入力" xfId="14" builtinId="20" customBuiltin="1"/>
    <cellStyle name="標準" xfId="0" builtinId="0" customBuiltin="1"/>
    <cellStyle name="標準 2" xfId="52" xr:uid="{415B55FC-2169-48C2-8180-ED90E1B55B64}"/>
    <cellStyle name="標準 3" xfId="54" xr:uid="{DCD3145F-545C-4625-97D5-D985D2F489B3}"/>
    <cellStyle name="良い" xfId="19" builtinId="26" customBuiltin="1"/>
  </cellStyles>
  <dxfs count="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font>
        <b/>
        <i val="0"/>
      </font>
      <border diagonalUp="0" diagonalDown="0">
        <left/>
        <right/>
        <top style="thin">
          <color auto="1"/>
        </top>
        <bottom/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</dxfs>
  <tableStyles count="1" defaultTableStyle="合計を計算する請求書" defaultPivotStyle="PivotStyleLight16">
    <tableStyle name="合計を計算する請求書" pivot="0" count="7" xr9:uid="{00000000-0011-0000-FFFF-FFFF00000000}">
      <tableStyleElement type="wholeTable" dxfId="8"/>
      <tableStyleElement type="headerRow" dxfId="7"/>
      <tableStyleElement type="totalRow" dxfId="6"/>
      <tableStyleElement type="lastColumn" dxfId="5"/>
      <tableStyleElement type="secondColumnStripe" dxfId="4"/>
      <tableStyleElement type="lastHeaderCell" dxfId="3"/>
      <tableStyleElement type="lastTotalCell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F8F"/>
      <color rgb="FFFF7A5B"/>
      <color rgb="FFFF7D7D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88900</xdr:rowOff>
    </xdr:from>
    <xdr:to>
      <xdr:col>1</xdr:col>
      <xdr:colOff>2241549</xdr:colOff>
      <xdr:row>0</xdr:row>
      <xdr:rowOff>626349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08EFC9-31E9-47A1-BDA7-28DAD6F63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2660649" cy="537449"/>
        </a:xfrm>
        <a:prstGeom prst="rect">
          <a:avLst/>
        </a:prstGeom>
      </xdr:spPr>
    </xdr:pic>
    <xdr:clientData/>
  </xdr:twoCellAnchor>
  <xdr:twoCellAnchor editAs="oneCell">
    <xdr:from>
      <xdr:col>8</xdr:col>
      <xdr:colOff>150891</xdr:colOff>
      <xdr:row>4</xdr:row>
      <xdr:rowOff>326932</xdr:rowOff>
    </xdr:from>
    <xdr:to>
      <xdr:col>13</xdr:col>
      <xdr:colOff>565481</xdr:colOff>
      <xdr:row>16</xdr:row>
      <xdr:rowOff>251487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2DB5773-4D07-4F35-8BB0-070C0BADF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1584" y="1653516"/>
          <a:ext cx="5085927" cy="3520793"/>
        </a:xfrm>
        <a:prstGeom prst="rect">
          <a:avLst/>
        </a:prstGeom>
      </xdr:spPr>
    </xdr:pic>
    <xdr:clientData/>
  </xdr:twoCellAnchor>
  <xdr:twoCellAnchor>
    <xdr:from>
      <xdr:col>8</xdr:col>
      <xdr:colOff>553267</xdr:colOff>
      <xdr:row>18</xdr:row>
      <xdr:rowOff>201188</xdr:rowOff>
    </xdr:from>
    <xdr:to>
      <xdr:col>14</xdr:col>
      <xdr:colOff>264059</xdr:colOff>
      <xdr:row>26</xdr:row>
      <xdr:rowOff>56585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1681356-13C7-4507-92BF-8769B41307F6}"/>
            </a:ext>
          </a:extLst>
        </xdr:cNvPr>
        <xdr:cNvSpPr/>
      </xdr:nvSpPr>
      <xdr:spPr bwMode="auto">
        <a:xfrm>
          <a:off x="8509817" y="7611638"/>
          <a:ext cx="5235292" cy="1722297"/>
        </a:xfrm>
        <a:prstGeom prst="rect">
          <a:avLst/>
        </a:prstGeom>
        <a:noFill/>
        <a:ln w="57150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12;&#24235;&#30906;&#35469;&#12481;&#12455;&#12483;&#1246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rder-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確認"/>
      <sheetName val="list"/>
    </sheetNames>
    <sheetDataSet>
      <sheetData sheetId="0"/>
      <sheetData sheetId="1">
        <row r="14">
          <cell r="U14"/>
          <cell r="V14">
            <v>150</v>
          </cell>
          <cell r="W14" t="str">
            <v>WM</v>
          </cell>
          <cell r="X14" t="str">
            <v>WL</v>
          </cell>
          <cell r="Y14" t="str">
            <v>S</v>
          </cell>
          <cell r="Z14" t="str">
            <v>M</v>
          </cell>
          <cell r="AA14" t="str">
            <v>L</v>
          </cell>
          <cell r="AB14" t="str">
            <v>XL</v>
          </cell>
        </row>
        <row r="15">
          <cell r="U15" t="str">
            <v>2019デザイン(A)チョコレート</v>
          </cell>
          <cell r="V15">
            <v>5</v>
          </cell>
          <cell r="W15">
            <v>13</v>
          </cell>
          <cell r="X15">
            <v>4</v>
          </cell>
          <cell r="Y15">
            <v>5</v>
          </cell>
          <cell r="Z15">
            <v>9</v>
          </cell>
          <cell r="AA15">
            <v>7</v>
          </cell>
          <cell r="AB15">
            <v>4</v>
          </cell>
        </row>
        <row r="16">
          <cell r="U16" t="str">
            <v>2019デザイン(A)ゴールドイエロー</v>
          </cell>
          <cell r="V16">
            <v>5</v>
          </cell>
          <cell r="W16">
            <v>10</v>
          </cell>
          <cell r="X16">
            <v>7</v>
          </cell>
          <cell r="Y16">
            <v>2</v>
          </cell>
          <cell r="Z16">
            <v>10</v>
          </cell>
          <cell r="AA16">
            <v>6</v>
          </cell>
          <cell r="AB16">
            <v>5</v>
          </cell>
        </row>
        <row r="17">
          <cell r="U17" t="str">
            <v>2019デザイン(A)バーガンディ</v>
          </cell>
          <cell r="V17">
            <v>10</v>
          </cell>
          <cell r="W17">
            <v>12</v>
          </cell>
          <cell r="X17">
            <v>7</v>
          </cell>
          <cell r="Y17">
            <v>3</v>
          </cell>
          <cell r="Z17">
            <v>8</v>
          </cell>
          <cell r="AA17">
            <v>7</v>
          </cell>
          <cell r="AB17">
            <v>4</v>
          </cell>
        </row>
        <row r="18">
          <cell r="U18" t="str">
            <v>2019デザイン(A)ラベンダー</v>
          </cell>
          <cell r="V18">
            <v>9</v>
          </cell>
          <cell r="W18">
            <v>10</v>
          </cell>
          <cell r="X18">
            <v>2</v>
          </cell>
          <cell r="Y18">
            <v>1</v>
          </cell>
          <cell r="Z18">
            <v>10</v>
          </cell>
          <cell r="AA18">
            <v>6</v>
          </cell>
          <cell r="AB18">
            <v>5</v>
          </cell>
        </row>
        <row r="19">
          <cell r="U19" t="str">
            <v>2019デザイン(A)ミディアムブルー</v>
          </cell>
          <cell r="V19">
            <v>8</v>
          </cell>
          <cell r="W19">
            <v>14</v>
          </cell>
          <cell r="X19">
            <v>6</v>
          </cell>
          <cell r="Y19">
            <v>0</v>
          </cell>
          <cell r="Z19">
            <v>10</v>
          </cell>
          <cell r="AA19">
            <v>6</v>
          </cell>
          <cell r="AB19">
            <v>5</v>
          </cell>
        </row>
        <row r="20">
          <cell r="U20" t="str">
            <v>2019デザイン(A)ディープグリーン</v>
          </cell>
          <cell r="V20">
            <v>10</v>
          </cell>
          <cell r="W20">
            <v>12</v>
          </cell>
          <cell r="X20">
            <v>8</v>
          </cell>
          <cell r="Y20">
            <v>2</v>
          </cell>
          <cell r="Z20">
            <v>7</v>
          </cell>
          <cell r="AA20">
            <v>7</v>
          </cell>
          <cell r="AB20">
            <v>5</v>
          </cell>
        </row>
        <row r="21">
          <cell r="U21" t="str">
            <v>2019デザイン(B)チョコレート</v>
          </cell>
          <cell r="V21">
            <v>9</v>
          </cell>
          <cell r="W21">
            <v>10</v>
          </cell>
          <cell r="X21">
            <v>6</v>
          </cell>
          <cell r="Y21">
            <v>1</v>
          </cell>
          <cell r="Z21">
            <v>9</v>
          </cell>
          <cell r="AA21">
            <v>4</v>
          </cell>
          <cell r="AB21">
            <v>1</v>
          </cell>
        </row>
        <row r="22">
          <cell r="U22" t="str">
            <v>2019デザイン(B)ゴールドイエロー</v>
          </cell>
          <cell r="V22">
            <v>10</v>
          </cell>
          <cell r="W22">
            <v>12</v>
          </cell>
          <cell r="X22">
            <v>3</v>
          </cell>
          <cell r="Y22">
            <v>1</v>
          </cell>
          <cell r="Z22">
            <v>10</v>
          </cell>
          <cell r="AA22">
            <v>6</v>
          </cell>
          <cell r="AB22">
            <v>4</v>
          </cell>
        </row>
        <row r="23">
          <cell r="U23" t="str">
            <v>2019デザイン(B)バーガンディ</v>
          </cell>
          <cell r="V23">
            <v>5</v>
          </cell>
          <cell r="W23">
            <v>5</v>
          </cell>
          <cell r="X23">
            <v>0</v>
          </cell>
          <cell r="Y23">
            <v>0</v>
          </cell>
          <cell r="Z23">
            <v>2</v>
          </cell>
          <cell r="AA23">
            <v>1</v>
          </cell>
          <cell r="AB23">
            <v>2</v>
          </cell>
        </row>
        <row r="24">
          <cell r="U24" t="str">
            <v>2019デザイン(B)ラベンダー</v>
          </cell>
          <cell r="V24">
            <v>1</v>
          </cell>
          <cell r="W24">
            <v>1</v>
          </cell>
          <cell r="X24">
            <v>0</v>
          </cell>
          <cell r="Y24">
            <v>1</v>
          </cell>
          <cell r="Z24">
            <v>6</v>
          </cell>
          <cell r="AA24">
            <v>9</v>
          </cell>
          <cell r="AB24">
            <v>2</v>
          </cell>
        </row>
        <row r="25">
          <cell r="U25" t="str">
            <v>2019デザイン(B)ミディアムブルー</v>
          </cell>
          <cell r="V25">
            <v>5</v>
          </cell>
          <cell r="W25">
            <v>4</v>
          </cell>
          <cell r="X25">
            <v>7</v>
          </cell>
          <cell r="Y25">
            <v>1</v>
          </cell>
          <cell r="Z25">
            <v>0</v>
          </cell>
          <cell r="AA25">
            <v>3</v>
          </cell>
          <cell r="AB25">
            <v>3</v>
          </cell>
        </row>
        <row r="26">
          <cell r="U26" t="str">
            <v>2019デザイン(B)ディープグリーン</v>
          </cell>
          <cell r="V26">
            <v>7</v>
          </cell>
          <cell r="W26">
            <v>13</v>
          </cell>
          <cell r="X26">
            <v>2</v>
          </cell>
          <cell r="Y26">
            <v>1</v>
          </cell>
          <cell r="Z26">
            <v>8</v>
          </cell>
          <cell r="AA26">
            <v>1</v>
          </cell>
          <cell r="AB26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グッズ注文書Excel"/>
      <sheetName val="list"/>
    </sheetNames>
    <sheetDataSet>
      <sheetData sheetId="0"/>
      <sheetData sheetId="1">
        <row r="1">
          <cell r="U1" t="str">
            <v>商品名</v>
          </cell>
          <cell r="V1">
            <v>150</v>
          </cell>
          <cell r="W1">
            <v>160</v>
          </cell>
          <cell r="X1" t="str">
            <v>WS</v>
          </cell>
          <cell r="Y1" t="str">
            <v>WM</v>
          </cell>
          <cell r="Z1" t="str">
            <v>WL</v>
          </cell>
          <cell r="AA1" t="str">
            <v>S</v>
          </cell>
          <cell r="AB1" t="str">
            <v>M</v>
          </cell>
          <cell r="AC1" t="str">
            <v>L</v>
          </cell>
          <cell r="AD1" t="str">
            <v>XL</v>
          </cell>
          <cell r="AE1" t="str">
            <v>XXL</v>
          </cell>
          <cell r="AF1" t="str">
            <v>XXXL</v>
          </cell>
        </row>
        <row r="2">
          <cell r="U2" t="str">
            <v>2018デザイン(A)チョコレート</v>
          </cell>
          <cell r="V2">
            <v>1</v>
          </cell>
          <cell r="W2">
            <v>0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2</v>
          </cell>
          <cell r="AD2">
            <v>0</v>
          </cell>
          <cell r="AE2">
            <v>0</v>
          </cell>
          <cell r="AF2">
            <v>0</v>
          </cell>
        </row>
        <row r="3">
          <cell r="U3" t="str">
            <v>2018デザイン(A)ゴールドイエロー</v>
          </cell>
          <cell r="V3">
            <v>5</v>
          </cell>
          <cell r="W3">
            <v>3</v>
          </cell>
          <cell r="X3">
            <v>0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4</v>
          </cell>
          <cell r="AD3">
            <v>2</v>
          </cell>
          <cell r="AE3">
            <v>0</v>
          </cell>
          <cell r="AF3">
            <v>0</v>
          </cell>
        </row>
        <row r="4">
          <cell r="U4" t="str">
            <v>2018デザイン(A)バーガンディ</v>
          </cell>
          <cell r="V4">
            <v>3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</row>
        <row r="5">
          <cell r="U5" t="str">
            <v>2018デザイン(A)ホットピンク</v>
          </cell>
          <cell r="V5">
            <v>0</v>
          </cell>
          <cell r="W5">
            <v>0</v>
          </cell>
          <cell r="X5">
            <v>4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1</v>
          </cell>
          <cell r="AD5">
            <v>0</v>
          </cell>
          <cell r="AE5">
            <v>0</v>
          </cell>
          <cell r="AF5">
            <v>0</v>
          </cell>
        </row>
        <row r="6">
          <cell r="U6" t="str">
            <v>2018デザイン(A)ミディアムブルー</v>
          </cell>
          <cell r="V6">
            <v>0</v>
          </cell>
          <cell r="W6">
            <v>0</v>
          </cell>
          <cell r="X6">
            <v>3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1</v>
          </cell>
          <cell r="AD6">
            <v>0</v>
          </cell>
          <cell r="AE6">
            <v>0</v>
          </cell>
          <cell r="AF6">
            <v>0</v>
          </cell>
        </row>
        <row r="7">
          <cell r="U7" t="str">
            <v>2018デザイン(A)ディープグリーン</v>
          </cell>
          <cell r="V7">
            <v>0</v>
          </cell>
          <cell r="W7">
            <v>0</v>
          </cell>
          <cell r="X7">
            <v>4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U8" t="str">
            <v>2018デザイン(B)チョコレート</v>
          </cell>
          <cell r="V8">
            <v>3</v>
          </cell>
          <cell r="W8">
            <v>1</v>
          </cell>
          <cell r="X8">
            <v>9</v>
          </cell>
          <cell r="Y8">
            <v>5</v>
          </cell>
          <cell r="Z8">
            <v>0</v>
          </cell>
          <cell r="AA8">
            <v>0</v>
          </cell>
          <cell r="AB8">
            <v>0</v>
          </cell>
          <cell r="AC8">
            <v>5</v>
          </cell>
          <cell r="AD8">
            <v>0</v>
          </cell>
          <cell r="AE8">
            <v>0</v>
          </cell>
          <cell r="AF8">
            <v>0</v>
          </cell>
        </row>
        <row r="9">
          <cell r="U9" t="str">
            <v>2018デザイン(B)ゴールドイエロー</v>
          </cell>
          <cell r="V9">
            <v>0</v>
          </cell>
          <cell r="W9">
            <v>5</v>
          </cell>
          <cell r="X9">
            <v>0</v>
          </cell>
          <cell r="Y9">
            <v>8</v>
          </cell>
          <cell r="Z9">
            <v>0</v>
          </cell>
          <cell r="AA9">
            <v>0</v>
          </cell>
          <cell r="AB9">
            <v>0</v>
          </cell>
          <cell r="AC9">
            <v>6</v>
          </cell>
          <cell r="AD9">
            <v>3</v>
          </cell>
          <cell r="AE9">
            <v>0</v>
          </cell>
          <cell r="AF9">
            <v>2</v>
          </cell>
        </row>
        <row r="10">
          <cell r="U10" t="str">
            <v>2018デザイン(B)バーガンディ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U11" t="str">
            <v>2018デザイン(B)ホットピンク</v>
          </cell>
          <cell r="V11">
            <v>1</v>
          </cell>
          <cell r="W11">
            <v>0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9</v>
          </cell>
          <cell r="AD11">
            <v>2</v>
          </cell>
          <cell r="AE11">
            <v>0</v>
          </cell>
          <cell r="AF11">
            <v>1</v>
          </cell>
        </row>
        <row r="12">
          <cell r="U12" t="str">
            <v>2018デザイン(B)ミディアムブルー</v>
          </cell>
          <cell r="V12">
            <v>0</v>
          </cell>
          <cell r="W12">
            <v>0</v>
          </cell>
          <cell r="X12">
            <v>4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1</v>
          </cell>
        </row>
        <row r="13">
          <cell r="U13" t="str">
            <v>2018デザイン(B)ディープグリーン</v>
          </cell>
          <cell r="V13">
            <v>1</v>
          </cell>
          <cell r="W13">
            <v>0</v>
          </cell>
          <cell r="X13">
            <v>4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</v>
          </cell>
          <cell r="AE13">
            <v>0</v>
          </cell>
          <cell r="AF13">
            <v>0</v>
          </cell>
        </row>
        <row r="14">
          <cell r="U14"/>
          <cell r="V14">
            <v>150</v>
          </cell>
          <cell r="W14" t="str">
            <v>WM</v>
          </cell>
          <cell r="X14" t="str">
            <v>WL</v>
          </cell>
          <cell r="Y14" t="str">
            <v>S</v>
          </cell>
          <cell r="Z14" t="str">
            <v>M</v>
          </cell>
          <cell r="AA14" t="str">
            <v>L</v>
          </cell>
          <cell r="AB14" t="str">
            <v>XL</v>
          </cell>
        </row>
        <row r="15">
          <cell r="U15" t="str">
            <v>2019デザイン(A)チョコレート</v>
          </cell>
          <cell r="V15">
            <v>5</v>
          </cell>
          <cell r="W15">
            <v>13</v>
          </cell>
          <cell r="X15">
            <v>4</v>
          </cell>
          <cell r="Y15">
            <v>4</v>
          </cell>
          <cell r="Z15">
            <v>9</v>
          </cell>
          <cell r="AA15">
            <v>6</v>
          </cell>
          <cell r="AB15">
            <v>3</v>
          </cell>
        </row>
        <row r="16">
          <cell r="U16" t="str">
            <v>2019デザイン(A)ゴールドイエロー</v>
          </cell>
          <cell r="V16">
            <v>5</v>
          </cell>
          <cell r="W16">
            <v>10</v>
          </cell>
          <cell r="X16">
            <v>7</v>
          </cell>
          <cell r="Y16">
            <v>1</v>
          </cell>
          <cell r="Z16">
            <v>10</v>
          </cell>
          <cell r="AA16">
            <v>5</v>
          </cell>
          <cell r="AB16">
            <v>5</v>
          </cell>
        </row>
        <row r="17">
          <cell r="U17" t="str">
            <v>2019デザイン(A)バーガンディ</v>
          </cell>
          <cell r="V17">
            <v>10</v>
          </cell>
          <cell r="W17">
            <v>12</v>
          </cell>
          <cell r="X17">
            <v>6</v>
          </cell>
          <cell r="Y17">
            <v>3</v>
          </cell>
          <cell r="Z17">
            <v>7</v>
          </cell>
          <cell r="AA17">
            <v>7</v>
          </cell>
          <cell r="AB17">
            <v>4</v>
          </cell>
        </row>
        <row r="18">
          <cell r="U18" t="str">
            <v>2019デザイン(A)ラベンダー</v>
          </cell>
          <cell r="V18">
            <v>9</v>
          </cell>
          <cell r="W18">
            <v>9</v>
          </cell>
          <cell r="X18">
            <v>2</v>
          </cell>
          <cell r="Y18">
            <v>0</v>
          </cell>
          <cell r="Z18">
            <v>9</v>
          </cell>
          <cell r="AA18">
            <v>5</v>
          </cell>
          <cell r="AB18">
            <v>4</v>
          </cell>
        </row>
        <row r="19">
          <cell r="U19" t="str">
            <v>2019デザイン(A)ミディアムブルー</v>
          </cell>
          <cell r="V19">
            <v>8</v>
          </cell>
          <cell r="W19">
            <v>14</v>
          </cell>
          <cell r="X19">
            <v>6</v>
          </cell>
          <cell r="Y19">
            <v>0</v>
          </cell>
          <cell r="Z19">
            <v>9</v>
          </cell>
          <cell r="AA19">
            <v>6</v>
          </cell>
          <cell r="AB19">
            <v>5</v>
          </cell>
        </row>
        <row r="20">
          <cell r="U20" t="str">
            <v>2019デザイン(A)ディープグリーン</v>
          </cell>
          <cell r="V20">
            <v>10</v>
          </cell>
          <cell r="W20">
            <v>12</v>
          </cell>
          <cell r="X20">
            <v>8</v>
          </cell>
          <cell r="Y20">
            <v>2</v>
          </cell>
          <cell r="Z20">
            <v>6</v>
          </cell>
          <cell r="AA20">
            <v>7</v>
          </cell>
          <cell r="AB20">
            <v>5</v>
          </cell>
        </row>
        <row r="21">
          <cell r="U21" t="str">
            <v>2019デザイン(B)チョコレート</v>
          </cell>
          <cell r="V21">
            <v>9</v>
          </cell>
          <cell r="W21">
            <v>10</v>
          </cell>
          <cell r="X21">
            <v>6</v>
          </cell>
          <cell r="Y21">
            <v>1</v>
          </cell>
          <cell r="Z21">
            <v>8</v>
          </cell>
          <cell r="AA21">
            <v>3</v>
          </cell>
          <cell r="AB21">
            <v>0</v>
          </cell>
        </row>
        <row r="22">
          <cell r="U22" t="str">
            <v>2019デザイン(B)ゴールドイエロー</v>
          </cell>
          <cell r="V22">
            <v>10</v>
          </cell>
          <cell r="W22">
            <v>12</v>
          </cell>
          <cell r="X22">
            <v>3</v>
          </cell>
          <cell r="Y22">
            <v>1</v>
          </cell>
          <cell r="Z22">
            <v>10</v>
          </cell>
          <cell r="AA22">
            <v>5</v>
          </cell>
          <cell r="AB22">
            <v>4</v>
          </cell>
        </row>
        <row r="23">
          <cell r="U23" t="str">
            <v>2019デザイン(B)バーガンディ</v>
          </cell>
          <cell r="V23">
            <v>5</v>
          </cell>
          <cell r="W23">
            <v>5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2</v>
          </cell>
        </row>
        <row r="24">
          <cell r="U24" t="str">
            <v>2019デザイン(B)ラベンダー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4</v>
          </cell>
          <cell r="AA24">
            <v>9</v>
          </cell>
          <cell r="AB24">
            <v>2</v>
          </cell>
        </row>
        <row r="25">
          <cell r="U25" t="str">
            <v>2019デザイン(B)ミディアムブルー</v>
          </cell>
          <cell r="V25">
            <v>5</v>
          </cell>
          <cell r="W25">
            <v>4</v>
          </cell>
          <cell r="X25">
            <v>7</v>
          </cell>
          <cell r="Y25">
            <v>1</v>
          </cell>
          <cell r="Z25">
            <v>0</v>
          </cell>
          <cell r="AA25">
            <v>2</v>
          </cell>
          <cell r="AB25">
            <v>3</v>
          </cell>
        </row>
        <row r="26">
          <cell r="U26" t="str">
            <v>2019デザイン(B)ディープグリーン</v>
          </cell>
          <cell r="V26">
            <v>7</v>
          </cell>
          <cell r="W26">
            <v>13</v>
          </cell>
          <cell r="X26">
            <v>2</v>
          </cell>
          <cell r="Y26">
            <v>0</v>
          </cell>
          <cell r="Z26">
            <v>5</v>
          </cell>
          <cell r="AA26">
            <v>1</v>
          </cell>
          <cell r="AB26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87742-C1CD-4369-B12C-1B864B30B440}">
  <sheetPr>
    <pageSetUpPr fitToPage="1"/>
  </sheetPr>
  <dimension ref="A1:U45"/>
  <sheetViews>
    <sheetView showGridLines="0" showRowColHeaders="0" tabSelected="1" zoomScale="101" zoomScaleNormal="55" workbookViewId="0">
      <selection activeCell="C8" sqref="C8"/>
    </sheetView>
  </sheetViews>
  <sheetFormatPr defaultRowHeight="15" x14ac:dyDescent="0.35"/>
  <cols>
    <col min="1" max="1" width="5" customWidth="1"/>
    <col min="2" max="2" width="34.7109375" bestFit="1" customWidth="1"/>
    <col min="3" max="3" width="7.7109375" bestFit="1" customWidth="1"/>
    <col min="4" max="4" width="10.28515625" customWidth="1"/>
    <col min="5" max="5" width="7.35546875" customWidth="1"/>
    <col min="7" max="7" width="8" bestFit="1" customWidth="1"/>
    <col min="8" max="8" width="9.640625" customWidth="1"/>
    <col min="10" max="10" width="11.85546875" customWidth="1"/>
    <col min="12" max="12" width="13.28515625" customWidth="1"/>
    <col min="16" max="16" width="0" hidden="1" customWidth="1"/>
    <col min="17" max="17" width="13.0703125" hidden="1" customWidth="1"/>
    <col min="20" max="20" width="22.640625" hidden="1" customWidth="1"/>
    <col min="21" max="21" width="9.140625" customWidth="1"/>
  </cols>
  <sheetData>
    <row r="1" spans="1:21" ht="51.5" customHeight="1" x14ac:dyDescent="0.55000000000000004">
      <c r="A1" s="5"/>
      <c r="B1" s="6"/>
      <c r="C1" s="6"/>
      <c r="D1" s="38" t="s">
        <v>4</v>
      </c>
      <c r="E1" s="38"/>
      <c r="F1" s="38"/>
      <c r="G1" s="46" t="s">
        <v>34</v>
      </c>
      <c r="H1" s="46"/>
    </row>
    <row r="2" spans="1:21" ht="23.5" customHeight="1" x14ac:dyDescent="0.35">
      <c r="A2" s="5"/>
      <c r="B2" s="39" t="s">
        <v>0</v>
      </c>
      <c r="C2" s="39"/>
      <c r="D2" s="39"/>
      <c r="E2" s="39"/>
      <c r="F2" s="39"/>
      <c r="G2" s="39"/>
      <c r="H2" s="7"/>
    </row>
    <row r="3" spans="1:21" x14ac:dyDescent="0.35">
      <c r="A3" s="5"/>
      <c r="B3" s="39" t="s">
        <v>1</v>
      </c>
      <c r="C3" s="39"/>
      <c r="D3" s="39"/>
      <c r="E3" s="39"/>
      <c r="F3" s="39"/>
      <c r="G3" s="39"/>
      <c r="H3" s="8"/>
    </row>
    <row r="4" spans="1:21" x14ac:dyDescent="0.35">
      <c r="A4" s="5"/>
      <c r="B4" s="9" t="s">
        <v>2</v>
      </c>
      <c r="C4" s="9"/>
      <c r="D4" s="9"/>
      <c r="E4" s="9"/>
      <c r="F4" s="10" t="s">
        <v>3</v>
      </c>
      <c r="G4" s="40">
        <f ca="1">TODAY()</f>
        <v>44097</v>
      </c>
      <c r="H4" s="40"/>
    </row>
    <row r="5" spans="1:21" ht="33.5" customHeight="1" thickBot="1" x14ac:dyDescent="0.4">
      <c r="A5" s="5"/>
      <c r="B5" s="44" t="s">
        <v>29</v>
      </c>
      <c r="C5" s="44"/>
      <c r="D5" s="44"/>
      <c r="E5" s="44"/>
      <c r="F5" s="44"/>
      <c r="G5" s="44"/>
      <c r="H5" s="5"/>
    </row>
    <row r="6" spans="1:21" s="2" customFormat="1" ht="36.5" customHeight="1" thickBot="1" x14ac:dyDescent="0.4">
      <c r="A6" s="11" t="s">
        <v>10</v>
      </c>
      <c r="B6" s="41" t="s">
        <v>5</v>
      </c>
      <c r="C6" s="42"/>
      <c r="D6" s="42"/>
      <c r="E6" s="43"/>
      <c r="F6" s="16" t="s">
        <v>36</v>
      </c>
      <c r="G6" s="12" t="s">
        <v>8</v>
      </c>
      <c r="H6" s="13" t="s">
        <v>9</v>
      </c>
    </row>
    <row r="7" spans="1:21" ht="21.5" customHeight="1" thickTop="1" x14ac:dyDescent="0.35">
      <c r="A7" s="47">
        <v>2</v>
      </c>
      <c r="B7" s="31" t="s">
        <v>6</v>
      </c>
      <c r="C7" s="32"/>
      <c r="D7" s="32"/>
      <c r="E7" s="33"/>
      <c r="F7" s="34">
        <v>1500</v>
      </c>
      <c r="G7" s="27" t="str">
        <f>IF(U8=0,"在庫切れ","")</f>
        <v/>
      </c>
      <c r="H7" s="36" t="str">
        <f>IF(G7="","",IF(G7="在庫切れ","在庫切れ",F7*G7))</f>
        <v/>
      </c>
    </row>
    <row r="8" spans="1:21" ht="21.5" customHeight="1" x14ac:dyDescent="0.35">
      <c r="A8" s="48"/>
      <c r="B8" s="4" t="s">
        <v>31</v>
      </c>
      <c r="C8" s="3" t="s">
        <v>32</v>
      </c>
      <c r="D8" s="3" t="s">
        <v>33</v>
      </c>
      <c r="E8" s="3" t="s">
        <v>30</v>
      </c>
      <c r="F8" s="35"/>
      <c r="G8" s="28"/>
      <c r="H8" s="37"/>
      <c r="T8" t="str">
        <f>"2019"&amp;C8&amp;D8</f>
        <v>2019デザイン色</v>
      </c>
      <c r="U8" t="str">
        <f>IF(ISERROR(VLOOKUP(T8,list!$U$14:$AB$26,MATCH(Tシャツ注文書Excel!E8,list!$V$14:$AB$14,0)+1,FALSE)),"",VLOOKUP(T8,list!$U$14:$AB$26,MATCH(Tシャツ注文書Excel!E8,list!$V$14:$AB$14,0)+1,FALSE))</f>
        <v/>
      </c>
    </row>
    <row r="9" spans="1:21" ht="21.5" customHeight="1" x14ac:dyDescent="0.35">
      <c r="A9" s="47">
        <v>2</v>
      </c>
      <c r="B9" s="31" t="s">
        <v>6</v>
      </c>
      <c r="C9" s="32"/>
      <c r="D9" s="32"/>
      <c r="E9" s="33"/>
      <c r="F9" s="34">
        <v>1500</v>
      </c>
      <c r="G9" s="27" t="str">
        <f t="shared" ref="G9" si="0">IF(U10=0,"在庫切れ","")</f>
        <v/>
      </c>
      <c r="H9" s="36" t="str">
        <f t="shared" ref="H9" si="1">IF(G9="","",IF(G9="在庫切れ","在庫切れ",F9*G9))</f>
        <v/>
      </c>
    </row>
    <row r="10" spans="1:21" ht="21.5" customHeight="1" x14ac:dyDescent="0.35">
      <c r="A10" s="48"/>
      <c r="B10" s="4" t="s">
        <v>31</v>
      </c>
      <c r="C10" s="3" t="s">
        <v>32</v>
      </c>
      <c r="D10" s="3" t="s">
        <v>33</v>
      </c>
      <c r="E10" s="3" t="s">
        <v>30</v>
      </c>
      <c r="F10" s="35"/>
      <c r="G10" s="28"/>
      <c r="H10" s="37"/>
      <c r="T10" t="str">
        <f t="shared" ref="T10:T24" si="2">"2019"&amp;C10&amp;D10</f>
        <v>2019デザイン色</v>
      </c>
      <c r="U10" t="str">
        <f>IF(ISERROR(VLOOKUP(T10,list!$U$14:$AB$26,MATCH(Tシャツ注文書Excel!E10,list!$V$14:$AB$14,0)+1,FALSE)),"",VLOOKUP(T10,list!$U$14:$AB$26,MATCH(Tシャツ注文書Excel!E10,list!$V$14:$AB$14,0)+1,FALSE))</f>
        <v/>
      </c>
    </row>
    <row r="11" spans="1:21" ht="21.5" customHeight="1" x14ac:dyDescent="0.35">
      <c r="A11" s="47">
        <v>2</v>
      </c>
      <c r="B11" s="31" t="s">
        <v>6</v>
      </c>
      <c r="C11" s="32"/>
      <c r="D11" s="32"/>
      <c r="E11" s="33"/>
      <c r="F11" s="34">
        <v>1500</v>
      </c>
      <c r="G11" s="27" t="str">
        <f t="shared" ref="G11" si="3">IF(U12=0,"在庫切れ","")</f>
        <v/>
      </c>
      <c r="H11" s="36" t="str">
        <f t="shared" ref="H11" si="4">IF(G11="","",IF(G11="在庫切れ","在庫切れ",F11*G11))</f>
        <v/>
      </c>
    </row>
    <row r="12" spans="1:21" ht="21.5" customHeight="1" x14ac:dyDescent="0.35">
      <c r="A12" s="48"/>
      <c r="B12" s="4" t="s">
        <v>31</v>
      </c>
      <c r="C12" s="3" t="s">
        <v>32</v>
      </c>
      <c r="D12" s="3" t="s">
        <v>33</v>
      </c>
      <c r="E12" s="3" t="s">
        <v>30</v>
      </c>
      <c r="F12" s="35"/>
      <c r="G12" s="28"/>
      <c r="H12" s="37"/>
      <c r="T12" t="str">
        <f t="shared" si="2"/>
        <v>2019デザイン色</v>
      </c>
      <c r="U12" t="str">
        <f>IF(ISERROR(VLOOKUP(T12,list!$U$14:$AB$26,MATCH(Tシャツ注文書Excel!E12,list!$V$14:$AB$14,0)+1,FALSE)),"",VLOOKUP(T12,list!$U$14:$AB$26,MATCH(Tシャツ注文書Excel!E12,list!$V$14:$AB$14,0)+1,FALSE))</f>
        <v/>
      </c>
    </row>
    <row r="13" spans="1:21" ht="21.5" customHeight="1" x14ac:dyDescent="0.35">
      <c r="A13" s="47">
        <v>2</v>
      </c>
      <c r="B13" s="31" t="s">
        <v>6</v>
      </c>
      <c r="C13" s="32"/>
      <c r="D13" s="32"/>
      <c r="E13" s="33"/>
      <c r="F13" s="34">
        <v>1500</v>
      </c>
      <c r="G13" s="27" t="str">
        <f t="shared" ref="G13:G41" si="5">IF(U14=0,"在庫切れ","")</f>
        <v/>
      </c>
      <c r="H13" s="36" t="str">
        <f t="shared" ref="H13" si="6">IF(G13="","",IF(G13="在庫切れ","在庫切れ",F13*G13))</f>
        <v/>
      </c>
    </row>
    <row r="14" spans="1:21" ht="21.5" customHeight="1" x14ac:dyDescent="0.35">
      <c r="A14" s="48"/>
      <c r="B14" s="4" t="s">
        <v>31</v>
      </c>
      <c r="C14" s="3" t="s">
        <v>32</v>
      </c>
      <c r="D14" s="3" t="s">
        <v>33</v>
      </c>
      <c r="E14" s="3" t="s">
        <v>30</v>
      </c>
      <c r="F14" s="35"/>
      <c r="G14" s="28"/>
      <c r="H14" s="37"/>
      <c r="T14" t="str">
        <f t="shared" si="2"/>
        <v>2019デザイン色</v>
      </c>
      <c r="U14" t="str">
        <f>IF(ISERROR(VLOOKUP(T14,list!$U$14:$AB$26,MATCH(Tシャツ注文書Excel!E14,list!$V$14:$AB$14,0)+1,FALSE)),"",VLOOKUP(T14,list!$U$14:$AB$26,MATCH(Tシャツ注文書Excel!E14,list!$V$14:$AB$14,0)+1,FALSE))</f>
        <v/>
      </c>
    </row>
    <row r="15" spans="1:21" ht="21.5" customHeight="1" x14ac:dyDescent="0.35">
      <c r="A15" s="47">
        <v>2</v>
      </c>
      <c r="B15" s="31" t="s">
        <v>6</v>
      </c>
      <c r="C15" s="32"/>
      <c r="D15" s="32"/>
      <c r="E15" s="33"/>
      <c r="F15" s="34">
        <v>1500</v>
      </c>
      <c r="G15" s="27" t="str">
        <f t="shared" si="5"/>
        <v/>
      </c>
      <c r="H15" s="36" t="str">
        <f t="shared" ref="H15" si="7">IF(G15="","",IF(G15="在庫切れ","在庫切れ",F15*G15))</f>
        <v/>
      </c>
    </row>
    <row r="16" spans="1:21" ht="21.5" customHeight="1" x14ac:dyDescent="0.35">
      <c r="A16" s="48"/>
      <c r="B16" s="4" t="s">
        <v>31</v>
      </c>
      <c r="C16" s="3" t="s">
        <v>32</v>
      </c>
      <c r="D16" s="3" t="s">
        <v>33</v>
      </c>
      <c r="E16" s="3" t="s">
        <v>30</v>
      </c>
      <c r="F16" s="35"/>
      <c r="G16" s="28"/>
      <c r="H16" s="37"/>
      <c r="T16" t="str">
        <f t="shared" si="2"/>
        <v>2019デザイン色</v>
      </c>
      <c r="U16" t="str">
        <f>IF(ISERROR(VLOOKUP(T16,list!$U$14:$AB$26,MATCH(Tシャツ注文書Excel!E16,list!$V$14:$AB$14,0)+1,FALSE)),"",VLOOKUP(T16,list!$U$14:$AB$26,MATCH(Tシャツ注文書Excel!E16,list!$V$14:$AB$14,0)+1,FALSE))</f>
        <v/>
      </c>
    </row>
    <row r="17" spans="1:21" ht="21.5" customHeight="1" x14ac:dyDescent="0.35">
      <c r="A17" s="47">
        <v>2</v>
      </c>
      <c r="B17" s="31" t="s">
        <v>6</v>
      </c>
      <c r="C17" s="32"/>
      <c r="D17" s="32"/>
      <c r="E17" s="33"/>
      <c r="F17" s="34">
        <v>1500</v>
      </c>
      <c r="G17" s="27" t="str">
        <f t="shared" si="5"/>
        <v/>
      </c>
      <c r="H17" s="36" t="str">
        <f t="shared" ref="H17" si="8">IF(G17="","",IF(G17="在庫切れ","在庫切れ",F17*G17))</f>
        <v/>
      </c>
    </row>
    <row r="18" spans="1:21" ht="21.5" customHeight="1" x14ac:dyDescent="0.35">
      <c r="A18" s="48"/>
      <c r="B18" s="4" t="s">
        <v>31</v>
      </c>
      <c r="C18" s="3" t="s">
        <v>32</v>
      </c>
      <c r="D18" s="3" t="s">
        <v>33</v>
      </c>
      <c r="E18" s="3" t="s">
        <v>30</v>
      </c>
      <c r="F18" s="35"/>
      <c r="G18" s="28"/>
      <c r="H18" s="37"/>
      <c r="O18" s="45"/>
      <c r="P18" s="45"/>
      <c r="Q18" s="45"/>
      <c r="T18" t="str">
        <f t="shared" si="2"/>
        <v>2019デザイン色</v>
      </c>
      <c r="U18" t="str">
        <f>IF(ISERROR(VLOOKUP(T18,list!$U$14:$AB$26,MATCH(Tシャツ注文書Excel!E18,list!$V$14:$AB$14,0)+1,FALSE)),"",VLOOKUP(T18,list!$U$14:$AB$26,MATCH(Tシャツ注文書Excel!E18,list!$V$14:$AB$14,0)+1,FALSE))</f>
        <v/>
      </c>
    </row>
    <row r="19" spans="1:21" ht="21.5" customHeight="1" x14ac:dyDescent="0.35">
      <c r="A19" s="47">
        <v>2</v>
      </c>
      <c r="B19" s="31" t="s">
        <v>6</v>
      </c>
      <c r="C19" s="32"/>
      <c r="D19" s="32"/>
      <c r="E19" s="33"/>
      <c r="F19" s="34">
        <v>1500</v>
      </c>
      <c r="G19" s="27" t="str">
        <f t="shared" si="5"/>
        <v/>
      </c>
      <c r="H19" s="36" t="str">
        <f t="shared" ref="H19" si="9">IF(G19="","",IF(G19="在庫切れ","在庫切れ",F19*G19))</f>
        <v/>
      </c>
      <c r="J19" s="45"/>
      <c r="K19" s="45"/>
      <c r="L19" s="45"/>
    </row>
    <row r="20" spans="1:21" ht="21.5" customHeight="1" x14ac:dyDescent="0.35">
      <c r="A20" s="48"/>
      <c r="B20" s="4" t="s">
        <v>31</v>
      </c>
      <c r="C20" s="3" t="s">
        <v>32</v>
      </c>
      <c r="D20" s="3" t="s">
        <v>33</v>
      </c>
      <c r="E20" s="3" t="s">
        <v>30</v>
      </c>
      <c r="F20" s="35"/>
      <c r="G20" s="28"/>
      <c r="H20" s="37"/>
      <c r="J20" s="53" t="s">
        <v>71</v>
      </c>
      <c r="K20" s="53"/>
      <c r="L20" s="53"/>
      <c r="M20" s="53"/>
      <c r="N20" s="53"/>
      <c r="T20" t="str">
        <f t="shared" si="2"/>
        <v>2019デザイン色</v>
      </c>
      <c r="U20" t="str">
        <f>IF(ISERROR(VLOOKUP(T20,list!$U$14:$AB$26,MATCH(Tシャツ注文書Excel!E20,list!$V$14:$AB$14,0)+1,FALSE)),"",VLOOKUP(T20,list!$U$14:$AB$26,MATCH(Tシャツ注文書Excel!E20,list!$V$14:$AB$14,0)+1,FALSE))</f>
        <v/>
      </c>
    </row>
    <row r="21" spans="1:21" ht="21.5" customHeight="1" x14ac:dyDescent="0.35">
      <c r="A21" s="47">
        <v>2</v>
      </c>
      <c r="B21" s="31" t="s">
        <v>6</v>
      </c>
      <c r="C21" s="32"/>
      <c r="D21" s="32"/>
      <c r="E21" s="33"/>
      <c r="F21" s="34">
        <v>1500</v>
      </c>
      <c r="G21" s="27" t="str">
        <f t="shared" si="5"/>
        <v/>
      </c>
      <c r="H21" s="36" t="str">
        <f t="shared" ref="H21" si="10">IF(G21="","",IF(G21="在庫切れ","在庫切れ",F21*G21))</f>
        <v/>
      </c>
      <c r="I21" s="54" t="s">
        <v>72</v>
      </c>
      <c r="J21" s="55"/>
      <c r="K21" s="55"/>
      <c r="L21" s="55"/>
      <c r="M21" s="55"/>
      <c r="N21" s="55"/>
      <c r="O21" s="55"/>
    </row>
    <row r="22" spans="1:21" ht="21.5" customHeight="1" x14ac:dyDescent="0.35">
      <c r="A22" s="48"/>
      <c r="B22" s="4" t="s">
        <v>31</v>
      </c>
      <c r="C22" s="3" t="s">
        <v>32</v>
      </c>
      <c r="D22" s="3" t="s">
        <v>33</v>
      </c>
      <c r="E22" s="3" t="s">
        <v>30</v>
      </c>
      <c r="F22" s="35"/>
      <c r="G22" s="28"/>
      <c r="H22" s="37"/>
      <c r="O22" s="23"/>
      <c r="P22" s="23"/>
      <c r="Q22" s="23"/>
      <c r="T22" t="str">
        <f t="shared" si="2"/>
        <v>2019デザイン色</v>
      </c>
      <c r="U22" t="str">
        <f>IF(ISERROR(VLOOKUP(T22,list!$U$14:$AB$26,MATCH(Tシャツ注文書Excel!E22,list!$V$14:$AB$14,0)+1,FALSE)),"",VLOOKUP(T22,list!$U$14:$AB$26,MATCH(Tシャツ注文書Excel!E22,list!$V$14:$AB$14,0)+1,FALSE))</f>
        <v/>
      </c>
    </row>
    <row r="23" spans="1:21" ht="21.5" customHeight="1" x14ac:dyDescent="0.35">
      <c r="A23" s="47">
        <v>2</v>
      </c>
      <c r="B23" s="31" t="s">
        <v>6</v>
      </c>
      <c r="C23" s="32"/>
      <c r="D23" s="32"/>
      <c r="E23" s="33"/>
      <c r="F23" s="34">
        <v>1500</v>
      </c>
      <c r="G23" s="27" t="str">
        <f t="shared" si="5"/>
        <v/>
      </c>
      <c r="H23" s="36" t="str">
        <f t="shared" ref="H23" si="11">IF(G23="","",IF(G23="在庫切れ","在庫切れ",F23*G23))</f>
        <v/>
      </c>
      <c r="J23" s="24"/>
      <c r="K23" s="24" t="s">
        <v>32</v>
      </c>
      <c r="L23" s="24" t="s">
        <v>33</v>
      </c>
      <c r="M23" s="24" t="s">
        <v>30</v>
      </c>
      <c r="N23" s="24" t="s">
        <v>73</v>
      </c>
      <c r="O23" s="23"/>
      <c r="Q23" s="23" t="str">
        <f>IF(ISERROR(VLOOKUP(P24,[1]list!$U$14:$AB$26,MATCH([1]在庫確認!M23,[1]list!$V$14:$AB$14,0)+1,FALSE)),"",VLOOKUP(P24,[1]list!$U$14:$AB$26,MATCH(M24,[1]list!$V$14:$AB$14,0)+1,FALSE))</f>
        <v/>
      </c>
    </row>
    <row r="24" spans="1:21" ht="21.5" customHeight="1" x14ac:dyDescent="0.35">
      <c r="A24" s="48"/>
      <c r="B24" s="4" t="s">
        <v>31</v>
      </c>
      <c r="C24" s="3" t="s">
        <v>32</v>
      </c>
      <c r="D24" s="3" t="s">
        <v>33</v>
      </c>
      <c r="E24" s="3" t="s">
        <v>30</v>
      </c>
      <c r="F24" s="35"/>
      <c r="G24" s="28"/>
      <c r="H24" s="37"/>
      <c r="J24" s="24" t="s">
        <v>74</v>
      </c>
      <c r="K24" s="25"/>
      <c r="L24" s="25"/>
      <c r="M24" s="25"/>
      <c r="N24" s="26" t="str">
        <f>IF(Q24=0,"在庫切れ","在庫"&amp;Q24)</f>
        <v>在庫</v>
      </c>
      <c r="O24" s="23"/>
      <c r="P24" s="23" t="str">
        <f>"2019"&amp;K24&amp;L24</f>
        <v>2019</v>
      </c>
      <c r="Q24" s="23" t="str">
        <f>IF(ISERROR(VLOOKUP(P24,[2]list!$U$14:$AB$26,MATCH(M24,[2]list!$V$14:$AB$14,0)+1,FALSE)),"",VLOOKUP(P24,[2]list!$U$14:$AB$26,MATCH(M24,[2]list!$V$14:$AB$14,0)+1,FALSE))</f>
        <v/>
      </c>
      <c r="T24" t="str">
        <f t="shared" si="2"/>
        <v>2019デザイン色</v>
      </c>
      <c r="U24" t="str">
        <f>IF(ISERROR(VLOOKUP(T24,list!$U$14:$AB$26,MATCH(Tシャツ注文書Excel!E24,list!$V$14:$AB$14,0)+1,FALSE)),"",VLOOKUP(T24,list!$U$14:$AB$26,MATCH(Tシャツ注文書Excel!E24,list!$V$14:$AB$14,0)+1,FALSE))</f>
        <v/>
      </c>
    </row>
    <row r="25" spans="1:21" ht="21.5" customHeight="1" x14ac:dyDescent="0.35">
      <c r="A25" s="29">
        <v>3</v>
      </c>
      <c r="B25" s="31" t="s">
        <v>7</v>
      </c>
      <c r="C25" s="32"/>
      <c r="D25" s="32"/>
      <c r="E25" s="33"/>
      <c r="F25" s="34">
        <v>1500</v>
      </c>
      <c r="G25" s="27" t="str">
        <f t="shared" si="5"/>
        <v/>
      </c>
      <c r="H25" s="36" t="str">
        <f t="shared" ref="H25" si="12">IF(G25="","",IF(G25="在庫切れ","在庫切れ",F25*G25))</f>
        <v/>
      </c>
      <c r="J25" s="24" t="s">
        <v>75</v>
      </c>
      <c r="K25" s="25"/>
      <c r="L25" s="25"/>
      <c r="M25" s="25"/>
      <c r="N25" s="26" t="str">
        <f>IF(Q25=0,"在庫切れ","在庫"&amp;Q25)</f>
        <v>在庫</v>
      </c>
      <c r="P25" s="23" t="str">
        <f>"2018"&amp;K25&amp;L25</f>
        <v>2018</v>
      </c>
      <c r="Q25" s="23" t="str">
        <f>IF(ISERROR(VLOOKUP(P25,[2]list!$U$1:$AF$13,MATCH(M25,[2]list!$V$1:$AF$1,0)+1,FALSE)),"",VLOOKUP(P25,[2]list!$U$1:$AF$13,MATCH(M25,[2]list!$V$1:$AF$1,0)+1,FALSE))</f>
        <v/>
      </c>
    </row>
    <row r="26" spans="1:21" ht="21.5" customHeight="1" x14ac:dyDescent="0.35">
      <c r="A26" s="30"/>
      <c r="B26" s="4" t="s">
        <v>31</v>
      </c>
      <c r="C26" s="3" t="s">
        <v>32</v>
      </c>
      <c r="D26" s="3" t="s">
        <v>33</v>
      </c>
      <c r="E26" s="3" t="s">
        <v>30</v>
      </c>
      <c r="F26" s="35"/>
      <c r="G26" s="28"/>
      <c r="H26" s="37"/>
      <c r="T26" t="str">
        <f>"2018"&amp;C26&amp;D26</f>
        <v>2018デザイン色</v>
      </c>
      <c r="U26" t="str">
        <f>IF(ISERROR(VLOOKUP(T26,list!$U$1:$AF$13,MATCH(Tシャツ注文書Excel!E26,list!$V$1:$AF$1,0)+1,FALSE)),"",VLOOKUP(T26,list!$U$1:$AF$13,MATCH(Tシャツ注文書Excel!E26,list!$V$1:$AF$1,0)+1,FALSE))</f>
        <v/>
      </c>
    </row>
    <row r="27" spans="1:21" ht="21.5" customHeight="1" x14ac:dyDescent="0.35">
      <c r="A27" s="29">
        <v>3</v>
      </c>
      <c r="B27" s="31" t="s">
        <v>7</v>
      </c>
      <c r="C27" s="32"/>
      <c r="D27" s="32"/>
      <c r="E27" s="33"/>
      <c r="F27" s="34">
        <v>1500</v>
      </c>
      <c r="G27" s="27" t="str">
        <f t="shared" si="5"/>
        <v/>
      </c>
      <c r="H27" s="36" t="str">
        <f t="shared" ref="H27" si="13">IF(G27="","",IF(G27="在庫切れ","在庫切れ",F27*G27))</f>
        <v/>
      </c>
    </row>
    <row r="28" spans="1:21" ht="21.5" customHeight="1" x14ac:dyDescent="0.35">
      <c r="A28" s="30"/>
      <c r="B28" s="4" t="s">
        <v>31</v>
      </c>
      <c r="C28" s="3" t="s">
        <v>32</v>
      </c>
      <c r="D28" s="3" t="s">
        <v>33</v>
      </c>
      <c r="E28" s="3" t="s">
        <v>30</v>
      </c>
      <c r="F28" s="35"/>
      <c r="G28" s="28"/>
      <c r="H28" s="37"/>
      <c r="T28" t="str">
        <f>"2018"&amp;C28&amp;D28</f>
        <v>2018デザイン色</v>
      </c>
      <c r="U28" t="str">
        <f>IF(ISERROR(VLOOKUP(T28,list!$U$1:$AF$13,MATCH(Tシャツ注文書Excel!E28,list!$V$1:$AF$1,0)+1,FALSE)),"",VLOOKUP(T28,list!$U$1:$AF$13,MATCH(Tシャツ注文書Excel!E28,list!$V$1:$AF$1,0)+1,FALSE))</f>
        <v/>
      </c>
    </row>
    <row r="29" spans="1:21" ht="21.5" customHeight="1" x14ac:dyDescent="0.35">
      <c r="A29" s="29">
        <v>3</v>
      </c>
      <c r="B29" s="31" t="s">
        <v>7</v>
      </c>
      <c r="C29" s="32"/>
      <c r="D29" s="32"/>
      <c r="E29" s="33"/>
      <c r="F29" s="34">
        <v>1500</v>
      </c>
      <c r="G29" s="27" t="str">
        <f t="shared" si="5"/>
        <v/>
      </c>
      <c r="H29" s="36" t="str">
        <f t="shared" ref="H29" si="14">IF(G29="","",IF(G29="在庫切れ","在庫切れ",F29*G29))</f>
        <v/>
      </c>
    </row>
    <row r="30" spans="1:21" ht="21.5" customHeight="1" x14ac:dyDescent="0.35">
      <c r="A30" s="30"/>
      <c r="B30" s="4" t="s">
        <v>31</v>
      </c>
      <c r="C30" s="3" t="s">
        <v>32</v>
      </c>
      <c r="D30" s="3" t="s">
        <v>33</v>
      </c>
      <c r="E30" s="3" t="s">
        <v>30</v>
      </c>
      <c r="F30" s="35"/>
      <c r="G30" s="28"/>
      <c r="H30" s="37"/>
      <c r="T30" t="str">
        <f>"2018"&amp;C30&amp;D30</f>
        <v>2018デザイン色</v>
      </c>
      <c r="U30" t="str">
        <f>IF(ISERROR(VLOOKUP(T30,list!$U$1:$AF$13,MATCH(Tシャツ注文書Excel!E30,list!$V$1:$AF$1,0)+1,FALSE)),"",VLOOKUP(T30,list!$U$1:$AF$13,MATCH(Tシャツ注文書Excel!E30,list!$V$1:$AF$1,0)+1,FALSE))</f>
        <v/>
      </c>
    </row>
    <row r="31" spans="1:21" ht="21.5" customHeight="1" x14ac:dyDescent="0.35">
      <c r="A31" s="29">
        <v>3</v>
      </c>
      <c r="B31" s="31" t="s">
        <v>7</v>
      </c>
      <c r="C31" s="32"/>
      <c r="D31" s="32"/>
      <c r="E31" s="33"/>
      <c r="F31" s="34">
        <v>1500</v>
      </c>
      <c r="G31" s="27" t="str">
        <f t="shared" si="5"/>
        <v/>
      </c>
      <c r="H31" s="36" t="str">
        <f t="shared" ref="H31" si="15">IF(G31="","",IF(G31="在庫切れ","在庫切れ",F31*G31))</f>
        <v/>
      </c>
    </row>
    <row r="32" spans="1:21" ht="21.5" customHeight="1" x14ac:dyDescent="0.35">
      <c r="A32" s="30"/>
      <c r="B32" s="4" t="s">
        <v>31</v>
      </c>
      <c r="C32" s="3" t="s">
        <v>32</v>
      </c>
      <c r="D32" s="3" t="s">
        <v>33</v>
      </c>
      <c r="E32" s="3" t="s">
        <v>30</v>
      </c>
      <c r="F32" s="35"/>
      <c r="G32" s="28"/>
      <c r="H32" s="37"/>
      <c r="T32" t="str">
        <f>"2018"&amp;C32&amp;D32</f>
        <v>2018デザイン色</v>
      </c>
      <c r="U32" t="str">
        <f>IF(ISERROR(VLOOKUP(T32,list!$U$1:$AF$13,MATCH(Tシャツ注文書Excel!E32,list!$V$1:$AF$1,0)+1,FALSE)),"",VLOOKUP(T32,list!$U$1:$AF$13,MATCH(Tシャツ注文書Excel!E32,list!$V$1:$AF$1,0)+1,FALSE))</f>
        <v/>
      </c>
    </row>
    <row r="33" spans="1:21" ht="21.5" customHeight="1" x14ac:dyDescent="0.35">
      <c r="A33" s="29">
        <v>3</v>
      </c>
      <c r="B33" s="31" t="s">
        <v>7</v>
      </c>
      <c r="C33" s="32"/>
      <c r="D33" s="32"/>
      <c r="E33" s="33"/>
      <c r="F33" s="34">
        <v>1500</v>
      </c>
      <c r="G33" s="27" t="str">
        <f t="shared" si="5"/>
        <v/>
      </c>
      <c r="H33" s="36" t="str">
        <f t="shared" ref="H33" si="16">IF(G33="","",IF(G33="在庫切れ","在庫切れ",F33*G33))</f>
        <v/>
      </c>
    </row>
    <row r="34" spans="1:21" ht="21.5" customHeight="1" x14ac:dyDescent="0.35">
      <c r="A34" s="30"/>
      <c r="B34" s="4" t="s">
        <v>31</v>
      </c>
      <c r="C34" s="3" t="s">
        <v>32</v>
      </c>
      <c r="D34" s="3" t="s">
        <v>33</v>
      </c>
      <c r="E34" s="3" t="s">
        <v>30</v>
      </c>
      <c r="F34" s="35"/>
      <c r="G34" s="28"/>
      <c r="H34" s="37"/>
      <c r="T34" t="str">
        <f>"2018"&amp;C34&amp;D34</f>
        <v>2018デザイン色</v>
      </c>
      <c r="U34" t="str">
        <f>IF(ISERROR(VLOOKUP(T34,list!$U$1:$AF$13,MATCH(Tシャツ注文書Excel!E34,list!$V$1:$AF$1,0)+1,FALSE)),"",VLOOKUP(T34,list!$U$1:$AF$13,MATCH(Tシャツ注文書Excel!E34,list!$V$1:$AF$1,0)+1,FALSE))</f>
        <v/>
      </c>
    </row>
    <row r="35" spans="1:21" ht="21.5" customHeight="1" x14ac:dyDescent="0.35">
      <c r="A35" s="29">
        <v>3</v>
      </c>
      <c r="B35" s="31" t="s">
        <v>7</v>
      </c>
      <c r="C35" s="32"/>
      <c r="D35" s="32"/>
      <c r="E35" s="33"/>
      <c r="F35" s="34">
        <v>1500</v>
      </c>
      <c r="G35" s="27" t="str">
        <f t="shared" si="5"/>
        <v/>
      </c>
      <c r="H35" s="36" t="str">
        <f t="shared" ref="H35" si="17">IF(G35="","",IF(G35="在庫切れ","在庫切れ",F35*G35))</f>
        <v/>
      </c>
    </row>
    <row r="36" spans="1:21" ht="21.5" customHeight="1" x14ac:dyDescent="0.35">
      <c r="A36" s="30"/>
      <c r="B36" s="4" t="s">
        <v>31</v>
      </c>
      <c r="C36" s="3" t="s">
        <v>32</v>
      </c>
      <c r="D36" s="3" t="s">
        <v>33</v>
      </c>
      <c r="E36" s="3" t="s">
        <v>30</v>
      </c>
      <c r="F36" s="35"/>
      <c r="G36" s="28"/>
      <c r="H36" s="37"/>
      <c r="T36" t="str">
        <f>"2018"&amp;C36&amp;D36</f>
        <v>2018デザイン色</v>
      </c>
      <c r="U36" t="str">
        <f>IF(ISERROR(VLOOKUP(T36,list!$U$1:$AF$13,MATCH(Tシャツ注文書Excel!E36,list!$V$1:$AF$1,0)+1,FALSE)),"",VLOOKUP(T36,list!$U$1:$AF$13,MATCH(Tシャツ注文書Excel!E36,list!$V$1:$AF$1,0)+1,FALSE))</f>
        <v/>
      </c>
    </row>
    <row r="37" spans="1:21" ht="21.5" customHeight="1" x14ac:dyDescent="0.35">
      <c r="A37" s="29">
        <v>3</v>
      </c>
      <c r="B37" s="31" t="s">
        <v>7</v>
      </c>
      <c r="C37" s="32"/>
      <c r="D37" s="32"/>
      <c r="E37" s="33"/>
      <c r="F37" s="34">
        <v>1500</v>
      </c>
      <c r="G37" s="27" t="str">
        <f t="shared" si="5"/>
        <v/>
      </c>
      <c r="H37" s="36" t="str">
        <f t="shared" ref="H37" si="18">IF(G37="","",IF(G37="在庫切れ","在庫切れ",F37*G37))</f>
        <v/>
      </c>
    </row>
    <row r="38" spans="1:21" ht="21.5" customHeight="1" x14ac:dyDescent="0.35">
      <c r="A38" s="30"/>
      <c r="B38" s="4" t="s">
        <v>31</v>
      </c>
      <c r="C38" s="3" t="s">
        <v>32</v>
      </c>
      <c r="D38" s="3" t="s">
        <v>33</v>
      </c>
      <c r="E38" s="3" t="s">
        <v>30</v>
      </c>
      <c r="F38" s="35"/>
      <c r="G38" s="28"/>
      <c r="H38" s="37"/>
      <c r="T38" t="str">
        <f>"2018"&amp;C38&amp;D38</f>
        <v>2018デザイン色</v>
      </c>
      <c r="U38" t="str">
        <f>IF(ISERROR(VLOOKUP(T38,list!$U$1:$AF$13,MATCH(Tシャツ注文書Excel!E38,list!$V$1:$AF$1,0)+1,FALSE)),"",VLOOKUP(T38,list!$U$1:$AF$13,MATCH(Tシャツ注文書Excel!E38,list!$V$1:$AF$1,0)+1,FALSE))</f>
        <v/>
      </c>
    </row>
    <row r="39" spans="1:21" ht="21.5" customHeight="1" x14ac:dyDescent="0.35">
      <c r="A39" s="29">
        <v>3</v>
      </c>
      <c r="B39" s="31" t="s">
        <v>7</v>
      </c>
      <c r="C39" s="32"/>
      <c r="D39" s="32"/>
      <c r="E39" s="33"/>
      <c r="F39" s="34">
        <v>1500</v>
      </c>
      <c r="G39" s="27" t="str">
        <f t="shared" si="5"/>
        <v/>
      </c>
      <c r="H39" s="36" t="str">
        <f t="shared" ref="H39" si="19">IF(G39="","",IF(G39="在庫切れ","在庫切れ",F39*G39))</f>
        <v/>
      </c>
    </row>
    <row r="40" spans="1:21" ht="21.5" customHeight="1" x14ac:dyDescent="0.35">
      <c r="A40" s="30"/>
      <c r="B40" s="4" t="s">
        <v>31</v>
      </c>
      <c r="C40" s="3" t="s">
        <v>32</v>
      </c>
      <c r="D40" s="3" t="s">
        <v>33</v>
      </c>
      <c r="E40" s="3" t="s">
        <v>30</v>
      </c>
      <c r="F40" s="35"/>
      <c r="G40" s="28"/>
      <c r="H40" s="37"/>
      <c r="T40" t="str">
        <f>"2018"&amp;C40&amp;D40</f>
        <v>2018デザイン色</v>
      </c>
      <c r="U40" t="str">
        <f>IF(ISERROR(VLOOKUP(T40,list!$U$1:$AF$13,MATCH(Tシャツ注文書Excel!E40,list!$V$1:$AF$1,0)+1,FALSE)),"",VLOOKUP(T40,list!$U$1:$AF$13,MATCH(Tシャツ注文書Excel!E40,list!$V$1:$AF$1,0)+1,FALSE))</f>
        <v/>
      </c>
    </row>
    <row r="41" spans="1:21" ht="21.5" customHeight="1" x14ac:dyDescent="0.35">
      <c r="A41" s="29">
        <v>3</v>
      </c>
      <c r="B41" s="31" t="s">
        <v>7</v>
      </c>
      <c r="C41" s="32"/>
      <c r="D41" s="32"/>
      <c r="E41" s="33"/>
      <c r="F41" s="34">
        <v>1500</v>
      </c>
      <c r="G41" s="27" t="str">
        <f t="shared" si="5"/>
        <v/>
      </c>
      <c r="H41" s="36" t="str">
        <f t="shared" ref="H41" si="20">IF(G41="","",IF(G41="在庫切れ","在庫切れ",F41*G41))</f>
        <v/>
      </c>
    </row>
    <row r="42" spans="1:21" ht="21.5" customHeight="1" thickBot="1" x14ac:dyDescent="0.4">
      <c r="A42" s="30"/>
      <c r="B42" s="4" t="s">
        <v>31</v>
      </c>
      <c r="C42" s="3" t="s">
        <v>32</v>
      </c>
      <c r="D42" s="3" t="s">
        <v>33</v>
      </c>
      <c r="E42" s="3" t="s">
        <v>30</v>
      </c>
      <c r="F42" s="35"/>
      <c r="G42" s="28"/>
      <c r="H42" s="37"/>
      <c r="T42" t="str">
        <f>"2018"&amp;C42&amp;D42</f>
        <v>2018デザイン色</v>
      </c>
      <c r="U42" t="str">
        <f>IF(ISERROR(VLOOKUP(T42,list!$U$1:$AF$13,MATCH(Tシャツ注文書Excel!E42,list!$V$1:$AF$1,0)+1,FALSE)),"",VLOOKUP(T42,list!$U$1:$AF$13,MATCH(Tシャツ注文書Excel!E42,list!$V$1:$AF$1,0)+1,FALSE))</f>
        <v/>
      </c>
    </row>
    <row r="43" spans="1:21" ht="22.5" customHeight="1" thickTop="1" x14ac:dyDescent="0.35">
      <c r="A43" s="51" t="s">
        <v>26</v>
      </c>
      <c r="B43" s="52"/>
      <c r="C43" s="52"/>
      <c r="D43" s="52"/>
      <c r="E43" s="52"/>
      <c r="F43" s="52"/>
      <c r="G43" s="14">
        <f>SUM(G7:G42)</f>
        <v>0</v>
      </c>
      <c r="H43" s="15">
        <f>SUM(H7:H42)</f>
        <v>0</v>
      </c>
    </row>
    <row r="44" spans="1:21" ht="15" customHeight="1" x14ac:dyDescent="0.35">
      <c r="E44" s="49" t="s">
        <v>35</v>
      </c>
      <c r="F44" s="49"/>
      <c r="G44" s="49"/>
      <c r="H44" s="49"/>
    </row>
    <row r="45" spans="1:21" x14ac:dyDescent="0.35">
      <c r="E45" s="50"/>
      <c r="F45" s="50"/>
      <c r="G45" s="50"/>
      <c r="H45" s="50"/>
    </row>
  </sheetData>
  <sheetProtection sheet="1" objects="1" scenarios="1"/>
  <mergeCells count="103">
    <mergeCell ref="O18:Q18"/>
    <mergeCell ref="F21:F22"/>
    <mergeCell ref="G21:G22"/>
    <mergeCell ref="H21:H22"/>
    <mergeCell ref="G41:G42"/>
    <mergeCell ref="H41:H42"/>
    <mergeCell ref="G37:G38"/>
    <mergeCell ref="H37:H38"/>
    <mergeCell ref="G39:G40"/>
    <mergeCell ref="H39:H40"/>
    <mergeCell ref="G29:G30"/>
    <mergeCell ref="H29:H30"/>
    <mergeCell ref="G35:G36"/>
    <mergeCell ref="H35:H36"/>
    <mergeCell ref="G31:G32"/>
    <mergeCell ref="H31:H32"/>
    <mergeCell ref="F29:F30"/>
    <mergeCell ref="J20:N20"/>
    <mergeCell ref="I21:O21"/>
    <mergeCell ref="H25:H26"/>
    <mergeCell ref="G23:G24"/>
    <mergeCell ref="H23:H24"/>
    <mergeCell ref="G19:G20"/>
    <mergeCell ref="H33:H34"/>
    <mergeCell ref="E44:H45"/>
    <mergeCell ref="A27:A28"/>
    <mergeCell ref="B27:E27"/>
    <mergeCell ref="F27:F28"/>
    <mergeCell ref="G27:G28"/>
    <mergeCell ref="H27:H28"/>
    <mergeCell ref="A43:F43"/>
    <mergeCell ref="F39:F40"/>
    <mergeCell ref="A41:A42"/>
    <mergeCell ref="B41:E41"/>
    <mergeCell ref="F41:F42"/>
    <mergeCell ref="A37:A38"/>
    <mergeCell ref="B37:E37"/>
    <mergeCell ref="F37:F38"/>
    <mergeCell ref="A39:A40"/>
    <mergeCell ref="B39:E39"/>
    <mergeCell ref="A33:A34"/>
    <mergeCell ref="B33:E33"/>
    <mergeCell ref="F33:F34"/>
    <mergeCell ref="A7:A8"/>
    <mergeCell ref="B7:E7"/>
    <mergeCell ref="B21:E21"/>
    <mergeCell ref="B23:E23"/>
    <mergeCell ref="B13:E13"/>
    <mergeCell ref="B15:E15"/>
    <mergeCell ref="B17:E17"/>
    <mergeCell ref="A13:A14"/>
    <mergeCell ref="F13:F14"/>
    <mergeCell ref="A11:A12"/>
    <mergeCell ref="F19:F20"/>
    <mergeCell ref="A15:A16"/>
    <mergeCell ref="F15:F16"/>
    <mergeCell ref="F7:F8"/>
    <mergeCell ref="F23:F24"/>
    <mergeCell ref="A17:A18"/>
    <mergeCell ref="F17:F18"/>
    <mergeCell ref="B19:E19"/>
    <mergeCell ref="A9:A10"/>
    <mergeCell ref="A23:A24"/>
    <mergeCell ref="A19:A20"/>
    <mergeCell ref="A21:A22"/>
    <mergeCell ref="G7:G8"/>
    <mergeCell ref="H7:H8"/>
    <mergeCell ref="D1:F1"/>
    <mergeCell ref="B2:G2"/>
    <mergeCell ref="B3:G3"/>
    <mergeCell ref="G4:H4"/>
    <mergeCell ref="B6:E6"/>
    <mergeCell ref="B5:G5"/>
    <mergeCell ref="J19:L19"/>
    <mergeCell ref="H9:H10"/>
    <mergeCell ref="H11:H12"/>
    <mergeCell ref="H13:H14"/>
    <mergeCell ref="H19:H20"/>
    <mergeCell ref="H15:H16"/>
    <mergeCell ref="G17:G18"/>
    <mergeCell ref="H17:H18"/>
    <mergeCell ref="G1:H1"/>
    <mergeCell ref="B9:E9"/>
    <mergeCell ref="F9:F10"/>
    <mergeCell ref="G9:G10"/>
    <mergeCell ref="B11:E11"/>
    <mergeCell ref="F11:F12"/>
    <mergeCell ref="G11:G12"/>
    <mergeCell ref="G13:G14"/>
    <mergeCell ref="G15:G16"/>
    <mergeCell ref="A35:A36"/>
    <mergeCell ref="B35:E35"/>
    <mergeCell ref="F35:F36"/>
    <mergeCell ref="A31:A32"/>
    <mergeCell ref="B31:E31"/>
    <mergeCell ref="F31:F32"/>
    <mergeCell ref="A25:A26"/>
    <mergeCell ref="F25:F26"/>
    <mergeCell ref="G25:G26"/>
    <mergeCell ref="B25:E25"/>
    <mergeCell ref="A29:A30"/>
    <mergeCell ref="B29:E29"/>
    <mergeCell ref="G33:G34"/>
  </mergeCells>
  <phoneticPr fontId="26"/>
  <dataValidations count="12">
    <dataValidation allowBlank="1" showErrorMessage="1" sqref="B40 B38 B36 B8 B10 B12 B14 B16 B18 B20 B22 B24 B26 B28 B30 B32 B34 B42" xr:uid="{19BF22F8-5E15-49C1-BFF9-B894CC4771A5}"/>
    <dataValidation imeMode="off" allowBlank="1" showInputMessage="1" showErrorMessage="1" sqref="G7:G42" xr:uid="{04C98BFC-BC52-4D67-8E8E-626595E5755B}"/>
    <dataValidation allowBlank="1" showInputMessage="1" showErrorMessage="1" prompt="このワークシートで合計を計算する請求書を作成します。請求書テーブルには、会社と顧客の詳細、説明と金額を入力します。総額は自動的に計算されます" sqref="A1" xr:uid="{E1B5C373-7B1D-46DB-9E4C-47CF227C9D19}"/>
    <dataValidation allowBlank="1" showInputMessage="1" showErrorMessage="1" prompt="このセルには顧客の郵便番号、都道府県、市区町村を入力します" sqref="B5" xr:uid="{96086466-2B7D-40FF-9D91-019BD56A3A37}"/>
    <dataValidation allowBlank="1" showInputMessage="1" showErrorMessage="1" prompt="このセルの角かっこ内に電話番号と FAX 番号を入力します" sqref="B4:F4" xr:uid="{F0A2454C-1AE6-4F85-A902-DEF15BF356FD}"/>
    <dataValidation allowBlank="1" showInputMessage="1" showErrorMessage="1" prompt="このセルには郵便番号、都道府県、市区町村を入力します" sqref="B3:E3" xr:uid="{EBC1A32D-5406-4E3E-A04C-5039C08F8B9C}"/>
    <dataValidation allowBlank="1" showInputMessage="1" showErrorMessage="1" prompt="このセルには請求会社の番地を入力します" sqref="B2:E2" xr:uid="{7E1BB127-EF4D-4A15-9F42-CA01BA464792}"/>
    <dataValidation allowBlank="1" showInputMessage="1" showErrorMessage="1" prompt="このセルには請求書番号を入力します" sqref="H3" xr:uid="{60792E85-1C2F-4948-A4F5-12FA9D7A7C47}"/>
    <dataValidation allowBlank="1" showInputMessage="1" showErrorMessage="1" prompt="右のセルには請求日を入力します" sqref="F4" xr:uid="{70CFB15C-3947-427A-9176-AD3C6627CC7C}"/>
    <dataValidation allowBlank="1" showInputMessage="1" showErrorMessage="1" prompt="このセルには請求日を入力します" sqref="G4" xr:uid="{65838B2F-B706-4540-881B-B25E55AEE569}"/>
    <dataValidation allowBlank="1" showInputMessage="1" showErrorMessage="1" prompt="このセルには請求会社名を入力し、下のセルにはスローガンを入力します" sqref="B1:C1" xr:uid="{D66F5AD1-13FE-4529-BAE3-62A5D9C4A4B8}"/>
    <dataValidation allowBlank="1" showInputMessage="1" showErrorMessage="1" prompt="このセルにはこのワークシートのタイトルを入力します。セル C3 から D5 には請求書の詳細を入力します" sqref="G1" xr:uid="{518C4B84-CADE-408B-AC0E-26900F53D2B1}"/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7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9521A62-9EA8-44BF-BFA7-A838AA60EC71}">
          <x14:formula1>
            <xm:f>list!$E$13:$E$19</xm:f>
          </x14:formula1>
          <xm:sqref>E24 E10 E12 E14 E16 E18 E20 E22 E8 M24</xm:sqref>
        </x14:dataValidation>
        <x14:dataValidation type="list" allowBlank="1" showInputMessage="1" showErrorMessage="1" xr:uid="{1F637AE5-06D2-4306-9243-CD882DD86B52}">
          <x14:formula1>
            <xm:f>list!$B$2:$B$7</xm:f>
          </x14:formula1>
          <xm:sqref>D24 D26 D12 D14 D16 D18 D20 D22 D10 D8 L24</xm:sqref>
        </x14:dataValidation>
        <x14:dataValidation type="list" allowBlank="1" showErrorMessage="1" xr:uid="{E50D4834-3593-4C4E-AF6E-C6119D719D6C}">
          <x14:formula1>
            <xm:f>list!$B$9:$B$10</xm:f>
          </x14:formula1>
          <xm:sqref>C42 C26 C12 C14 C16 C18 C20 C22 C24 C10 C28 C30 C32 C34 C36 C38 C40 C8</xm:sqref>
        </x14:dataValidation>
        <x14:dataValidation type="list" allowBlank="1" showInputMessage="1" showErrorMessage="1" xr:uid="{8F78E6B8-2BD0-4CD7-A3DB-63F1ED63BA70}">
          <x14:formula1>
            <xm:f>list!$E$2:$E$11</xm:f>
          </x14:formula1>
          <xm:sqref>E42 E28 E30 E32 E34 E36 E38 E40 E26 M25</xm:sqref>
        </x14:dataValidation>
        <x14:dataValidation type="list" allowBlank="1" showInputMessage="1" showErrorMessage="1" xr:uid="{6B19114A-178E-4B60-93EC-83DED8859B29}">
          <x14:formula1>
            <xm:f>list!$C$2:$C$7</xm:f>
          </x14:formula1>
          <xm:sqref>D42 D28 D30 D32 D34 D36 D38 D40 L25</xm:sqref>
        </x14:dataValidation>
        <x14:dataValidation type="list" allowBlank="1" showInputMessage="1" showErrorMessage="1" xr:uid="{D03709F7-29DD-4439-AEF1-41B4F5E6B9F2}">
          <x14:formula1>
            <xm:f>list!$B$9:$B$10</xm:f>
          </x14:formula1>
          <xm:sqref>K24 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C74DB-CAD1-4F45-8D55-EB9FFF30EA0C}">
  <dimension ref="B1:AF26"/>
  <sheetViews>
    <sheetView showGridLines="0" topLeftCell="S1" workbookViewId="0">
      <selection activeCell="U1" sqref="U1:AF26"/>
    </sheetView>
  </sheetViews>
  <sheetFormatPr defaultRowHeight="15" x14ac:dyDescent="0.35"/>
  <cols>
    <col min="2" max="2" width="10.5703125" customWidth="1"/>
    <col min="3" max="3" width="12.0703125" customWidth="1"/>
    <col min="4" max="4" width="2.5703125" customWidth="1"/>
    <col min="6" max="6" width="2.92578125" customWidth="1"/>
    <col min="7" max="9" width="10.78515625" style="1" customWidth="1"/>
    <col min="10" max="10" width="2.2109375" customWidth="1"/>
    <col min="11" max="12" width="9.42578125" customWidth="1"/>
    <col min="13" max="13" width="1.7109375" customWidth="1"/>
    <col min="14" max="18" width="5.35546875" customWidth="1"/>
    <col min="21" max="21" width="16.640625" bestFit="1" customWidth="1"/>
  </cols>
  <sheetData>
    <row r="1" spans="2:32" x14ac:dyDescent="0.35">
      <c r="B1">
        <v>2019</v>
      </c>
      <c r="C1">
        <v>2018</v>
      </c>
      <c r="U1" s="19" t="s">
        <v>37</v>
      </c>
      <c r="V1" s="21">
        <v>150</v>
      </c>
      <c r="W1" s="19">
        <v>160</v>
      </c>
      <c r="X1" s="19" t="s">
        <v>38</v>
      </c>
      <c r="Y1" s="19" t="s">
        <v>39</v>
      </c>
      <c r="Z1" s="19" t="s">
        <v>40</v>
      </c>
      <c r="AA1" s="19" t="s">
        <v>41</v>
      </c>
      <c r="AB1" s="19" t="s">
        <v>42</v>
      </c>
      <c r="AC1" s="19" t="s">
        <v>43</v>
      </c>
      <c r="AD1" s="19" t="s">
        <v>44</v>
      </c>
      <c r="AE1" s="19" t="s">
        <v>45</v>
      </c>
      <c r="AF1" s="19" t="s">
        <v>46</v>
      </c>
    </row>
    <row r="2" spans="2:32" x14ac:dyDescent="0.35">
      <c r="B2" t="s">
        <v>11</v>
      </c>
      <c r="C2" t="s">
        <v>17</v>
      </c>
      <c r="E2" s="1">
        <v>150</v>
      </c>
      <c r="U2" s="18" t="s">
        <v>47</v>
      </c>
      <c r="V2" s="22">
        <v>1</v>
      </c>
      <c r="W2" s="17">
        <v>0</v>
      </c>
      <c r="X2" s="17">
        <v>1</v>
      </c>
      <c r="Y2" s="17">
        <v>0</v>
      </c>
      <c r="Z2" s="17">
        <v>0</v>
      </c>
      <c r="AA2" s="17">
        <v>0</v>
      </c>
      <c r="AB2" s="17">
        <v>0</v>
      </c>
      <c r="AC2" s="17">
        <v>2</v>
      </c>
      <c r="AD2" s="17">
        <v>0</v>
      </c>
      <c r="AE2" s="17">
        <v>0</v>
      </c>
      <c r="AF2" s="17">
        <v>0</v>
      </c>
    </row>
    <row r="3" spans="2:32" x14ac:dyDescent="0.35">
      <c r="B3" t="s">
        <v>12</v>
      </c>
      <c r="C3" t="s">
        <v>13</v>
      </c>
      <c r="E3" s="1">
        <v>160</v>
      </c>
      <c r="G3" s="1" t="s">
        <v>11</v>
      </c>
      <c r="H3" s="1" t="s">
        <v>12</v>
      </c>
      <c r="I3" s="1" t="s">
        <v>13</v>
      </c>
      <c r="N3" s="1">
        <v>150</v>
      </c>
      <c r="O3" s="1">
        <v>160</v>
      </c>
      <c r="P3" s="1" t="s">
        <v>18</v>
      </c>
      <c r="Q3" s="1" t="s">
        <v>19</v>
      </c>
      <c r="R3" s="1" t="s">
        <v>20</v>
      </c>
      <c r="U3" s="18" t="s">
        <v>48</v>
      </c>
      <c r="V3" s="22">
        <v>5</v>
      </c>
      <c r="W3" s="17">
        <v>3</v>
      </c>
      <c r="X3" s="17">
        <v>0</v>
      </c>
      <c r="Y3" s="17">
        <v>3</v>
      </c>
      <c r="Z3" s="17">
        <v>0</v>
      </c>
      <c r="AA3" s="17">
        <v>0</v>
      </c>
      <c r="AB3" s="17">
        <v>0</v>
      </c>
      <c r="AC3" s="17">
        <v>4</v>
      </c>
      <c r="AD3" s="17">
        <v>2</v>
      </c>
      <c r="AE3" s="17">
        <v>0</v>
      </c>
      <c r="AF3" s="17">
        <v>0</v>
      </c>
    </row>
    <row r="4" spans="2:32" x14ac:dyDescent="0.35">
      <c r="B4" t="s">
        <v>13</v>
      </c>
      <c r="C4" t="s">
        <v>12</v>
      </c>
      <c r="E4" s="1" t="s">
        <v>18</v>
      </c>
      <c r="G4" s="1" t="s">
        <v>14</v>
      </c>
      <c r="H4" s="1" t="s">
        <v>15</v>
      </c>
      <c r="I4" s="1" t="s">
        <v>16</v>
      </c>
      <c r="K4" s="1" t="s">
        <v>27</v>
      </c>
      <c r="L4" s="1" t="s">
        <v>28</v>
      </c>
      <c r="N4" s="1" t="s">
        <v>21</v>
      </c>
      <c r="O4" s="1" t="s">
        <v>22</v>
      </c>
      <c r="P4" s="1" t="s">
        <v>23</v>
      </c>
      <c r="Q4" s="1" t="s">
        <v>24</v>
      </c>
      <c r="R4" s="1" t="s">
        <v>25</v>
      </c>
      <c r="U4" s="18" t="s">
        <v>49</v>
      </c>
      <c r="V4" s="22">
        <v>3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</row>
    <row r="5" spans="2:32" x14ac:dyDescent="0.35">
      <c r="B5" t="s">
        <v>14</v>
      </c>
      <c r="C5" t="s">
        <v>14</v>
      </c>
      <c r="E5" s="1" t="s">
        <v>19</v>
      </c>
      <c r="U5" s="18" t="s">
        <v>50</v>
      </c>
      <c r="V5" s="22">
        <v>0</v>
      </c>
      <c r="W5" s="17">
        <v>0</v>
      </c>
      <c r="X5" s="17">
        <v>4</v>
      </c>
      <c r="Y5" s="17">
        <v>0</v>
      </c>
      <c r="Z5" s="17">
        <v>0</v>
      </c>
      <c r="AA5" s="17">
        <v>0</v>
      </c>
      <c r="AB5" s="17">
        <v>0</v>
      </c>
      <c r="AC5" s="17">
        <v>1</v>
      </c>
      <c r="AD5" s="17">
        <v>0</v>
      </c>
      <c r="AE5" s="17">
        <v>0</v>
      </c>
      <c r="AF5" s="17">
        <v>0</v>
      </c>
    </row>
    <row r="6" spans="2:32" x14ac:dyDescent="0.35">
      <c r="B6" t="s">
        <v>15</v>
      </c>
      <c r="C6" t="s">
        <v>15</v>
      </c>
      <c r="E6" s="1" t="s">
        <v>20</v>
      </c>
      <c r="U6" s="18" t="s">
        <v>51</v>
      </c>
      <c r="V6" s="22">
        <v>0</v>
      </c>
      <c r="W6" s="17">
        <v>0</v>
      </c>
      <c r="X6" s="17">
        <v>3</v>
      </c>
      <c r="Y6" s="17">
        <v>0</v>
      </c>
      <c r="Z6" s="17">
        <v>0</v>
      </c>
      <c r="AA6" s="17">
        <v>0</v>
      </c>
      <c r="AB6" s="17">
        <v>0</v>
      </c>
      <c r="AC6" s="17">
        <v>1</v>
      </c>
      <c r="AD6" s="17">
        <v>0</v>
      </c>
      <c r="AE6" s="17">
        <v>0</v>
      </c>
      <c r="AF6" s="17">
        <v>0</v>
      </c>
    </row>
    <row r="7" spans="2:32" x14ac:dyDescent="0.35">
      <c r="B7" t="s">
        <v>16</v>
      </c>
      <c r="C7" t="s">
        <v>16</v>
      </c>
      <c r="E7" s="1" t="s">
        <v>21</v>
      </c>
      <c r="G7" s="1" t="s">
        <v>17</v>
      </c>
      <c r="H7" s="1" t="s">
        <v>13</v>
      </c>
      <c r="I7" s="1" t="s">
        <v>12</v>
      </c>
      <c r="N7" s="1">
        <v>150</v>
      </c>
      <c r="O7" s="1" t="s">
        <v>19</v>
      </c>
      <c r="P7" s="1" t="s">
        <v>20</v>
      </c>
      <c r="U7" s="18" t="s">
        <v>52</v>
      </c>
      <c r="V7" s="22">
        <v>0</v>
      </c>
      <c r="W7" s="17">
        <v>0</v>
      </c>
      <c r="X7" s="17">
        <v>4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</row>
    <row r="8" spans="2:32" x14ac:dyDescent="0.35">
      <c r="E8" s="1" t="s">
        <v>22</v>
      </c>
      <c r="G8" s="1" t="s">
        <v>14</v>
      </c>
      <c r="H8" s="1" t="s">
        <v>15</v>
      </c>
      <c r="I8" s="1" t="s">
        <v>16</v>
      </c>
      <c r="N8" s="1" t="s">
        <v>21</v>
      </c>
      <c r="O8" s="1" t="s">
        <v>22</v>
      </c>
      <c r="P8" s="1" t="s">
        <v>23</v>
      </c>
      <c r="Q8" s="1" t="s">
        <v>24</v>
      </c>
      <c r="U8" s="18" t="s">
        <v>53</v>
      </c>
      <c r="V8" s="22">
        <v>3</v>
      </c>
      <c r="W8" s="17">
        <v>1</v>
      </c>
      <c r="X8" s="17">
        <v>9</v>
      </c>
      <c r="Y8" s="17">
        <v>5</v>
      </c>
      <c r="Z8" s="17">
        <v>0</v>
      </c>
      <c r="AA8" s="17">
        <v>0</v>
      </c>
      <c r="AB8" s="17">
        <v>0</v>
      </c>
      <c r="AC8" s="17">
        <v>5</v>
      </c>
      <c r="AD8" s="17">
        <v>0</v>
      </c>
      <c r="AE8" s="17">
        <v>0</v>
      </c>
      <c r="AF8" s="17">
        <v>0</v>
      </c>
    </row>
    <row r="9" spans="2:32" x14ac:dyDescent="0.35">
      <c r="B9" s="1" t="s">
        <v>27</v>
      </c>
      <c r="E9" s="1" t="s">
        <v>23</v>
      </c>
      <c r="U9" s="18" t="s">
        <v>54</v>
      </c>
      <c r="V9" s="22">
        <v>0</v>
      </c>
      <c r="W9" s="17">
        <v>5</v>
      </c>
      <c r="X9" s="17">
        <v>0</v>
      </c>
      <c r="Y9" s="17">
        <v>8</v>
      </c>
      <c r="Z9" s="17">
        <v>0</v>
      </c>
      <c r="AA9" s="17">
        <v>0</v>
      </c>
      <c r="AB9" s="17">
        <v>0</v>
      </c>
      <c r="AC9" s="17">
        <v>6</v>
      </c>
      <c r="AD9" s="17">
        <v>3</v>
      </c>
      <c r="AE9" s="17">
        <v>0</v>
      </c>
      <c r="AF9" s="17">
        <v>2</v>
      </c>
    </row>
    <row r="10" spans="2:32" x14ac:dyDescent="0.35">
      <c r="B10" s="1" t="s">
        <v>28</v>
      </c>
      <c r="E10" s="1" t="s">
        <v>24</v>
      </c>
      <c r="U10" s="18" t="s">
        <v>55</v>
      </c>
      <c r="V10" s="22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</row>
    <row r="11" spans="2:32" x14ac:dyDescent="0.35">
      <c r="E11" s="1" t="s">
        <v>25</v>
      </c>
      <c r="U11" s="18" t="s">
        <v>56</v>
      </c>
      <c r="V11" s="22">
        <v>1</v>
      </c>
      <c r="W11" s="17">
        <v>0</v>
      </c>
      <c r="X11" s="17">
        <v>1</v>
      </c>
      <c r="Y11" s="17">
        <v>0</v>
      </c>
      <c r="Z11" s="17">
        <v>0</v>
      </c>
      <c r="AA11" s="17">
        <v>0</v>
      </c>
      <c r="AB11" s="17">
        <v>0</v>
      </c>
      <c r="AC11" s="17">
        <v>9</v>
      </c>
      <c r="AD11" s="17">
        <v>2</v>
      </c>
      <c r="AE11" s="17">
        <v>0</v>
      </c>
      <c r="AF11" s="17">
        <v>1</v>
      </c>
    </row>
    <row r="12" spans="2:32" x14ac:dyDescent="0.35">
      <c r="U12" s="18" t="s">
        <v>57</v>
      </c>
      <c r="V12" s="22">
        <v>0</v>
      </c>
      <c r="W12" s="17">
        <v>0</v>
      </c>
      <c r="X12" s="17">
        <v>4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1</v>
      </c>
    </row>
    <row r="13" spans="2:32" x14ac:dyDescent="0.35">
      <c r="E13" s="1">
        <v>150</v>
      </c>
      <c r="U13" s="18" t="s">
        <v>58</v>
      </c>
      <c r="V13" s="22">
        <v>1</v>
      </c>
      <c r="W13" s="17">
        <v>0</v>
      </c>
      <c r="X13" s="17">
        <v>4</v>
      </c>
      <c r="Y13" s="17">
        <v>1</v>
      </c>
      <c r="Z13" s="17">
        <v>0</v>
      </c>
      <c r="AA13" s="17">
        <v>0</v>
      </c>
      <c r="AB13" s="17">
        <v>0</v>
      </c>
      <c r="AC13" s="17">
        <v>0</v>
      </c>
      <c r="AD13" s="17">
        <v>1</v>
      </c>
      <c r="AE13" s="17">
        <v>0</v>
      </c>
      <c r="AF13" s="17">
        <v>0</v>
      </c>
    </row>
    <row r="14" spans="2:32" x14ac:dyDescent="0.35">
      <c r="E14" s="1" t="s">
        <v>19</v>
      </c>
      <c r="U14" s="20"/>
      <c r="V14" s="21">
        <v>150</v>
      </c>
      <c r="W14" s="19" t="s">
        <v>39</v>
      </c>
      <c r="X14" s="19" t="s">
        <v>40</v>
      </c>
      <c r="Y14" s="19" t="s">
        <v>41</v>
      </c>
      <c r="Z14" s="19" t="s">
        <v>42</v>
      </c>
      <c r="AA14" s="19" t="s">
        <v>43</v>
      </c>
      <c r="AB14" s="19" t="s">
        <v>44</v>
      </c>
      <c r="AC14" s="19"/>
      <c r="AD14" s="19"/>
      <c r="AE14" s="19"/>
      <c r="AF14" s="19"/>
    </row>
    <row r="15" spans="2:32" x14ac:dyDescent="0.35">
      <c r="E15" s="1" t="s">
        <v>20</v>
      </c>
      <c r="U15" s="18" t="s">
        <v>59</v>
      </c>
      <c r="V15" s="22">
        <v>5</v>
      </c>
      <c r="W15" s="17">
        <v>13</v>
      </c>
      <c r="X15" s="17">
        <v>4</v>
      </c>
      <c r="Y15" s="17">
        <v>4</v>
      </c>
      <c r="Z15" s="17">
        <v>9</v>
      </c>
      <c r="AA15" s="17">
        <v>6</v>
      </c>
      <c r="AB15" s="17">
        <v>3</v>
      </c>
      <c r="AC15" s="17"/>
      <c r="AD15" s="17"/>
      <c r="AE15" s="17"/>
      <c r="AF15" s="17"/>
    </row>
    <row r="16" spans="2:32" x14ac:dyDescent="0.35">
      <c r="E16" s="1" t="s">
        <v>21</v>
      </c>
      <c r="U16" s="18" t="s">
        <v>60</v>
      </c>
      <c r="V16" s="22">
        <v>5</v>
      </c>
      <c r="W16" s="17">
        <v>10</v>
      </c>
      <c r="X16" s="17">
        <v>7</v>
      </c>
      <c r="Y16" s="17">
        <v>1</v>
      </c>
      <c r="Z16" s="17">
        <v>10</v>
      </c>
      <c r="AA16" s="17">
        <v>5</v>
      </c>
      <c r="AB16" s="17">
        <v>5</v>
      </c>
      <c r="AC16" s="17"/>
      <c r="AD16" s="17"/>
      <c r="AE16" s="17"/>
      <c r="AF16" s="17"/>
    </row>
    <row r="17" spans="5:32" x14ac:dyDescent="0.35">
      <c r="E17" s="1" t="s">
        <v>22</v>
      </c>
      <c r="U17" s="18" t="s">
        <v>61</v>
      </c>
      <c r="V17" s="22">
        <v>10</v>
      </c>
      <c r="W17" s="17">
        <v>12</v>
      </c>
      <c r="X17" s="17">
        <v>6</v>
      </c>
      <c r="Y17" s="17">
        <v>3</v>
      </c>
      <c r="Z17" s="17">
        <v>7</v>
      </c>
      <c r="AA17" s="17">
        <v>7</v>
      </c>
      <c r="AB17" s="17">
        <v>4</v>
      </c>
      <c r="AC17" s="17"/>
      <c r="AD17" s="17"/>
      <c r="AE17" s="17"/>
      <c r="AF17" s="17"/>
    </row>
    <row r="18" spans="5:32" x14ac:dyDescent="0.35">
      <c r="E18" s="1" t="s">
        <v>23</v>
      </c>
      <c r="U18" s="18" t="s">
        <v>62</v>
      </c>
      <c r="V18" s="22">
        <v>9</v>
      </c>
      <c r="W18" s="17">
        <v>9</v>
      </c>
      <c r="X18" s="17">
        <v>2</v>
      </c>
      <c r="Y18" s="17">
        <v>0</v>
      </c>
      <c r="Z18" s="17">
        <v>9</v>
      </c>
      <c r="AA18" s="17">
        <v>5</v>
      </c>
      <c r="AB18" s="17">
        <v>4</v>
      </c>
      <c r="AC18" s="17"/>
      <c r="AD18" s="17"/>
      <c r="AE18" s="17"/>
      <c r="AF18" s="17"/>
    </row>
    <row r="19" spans="5:32" x14ac:dyDescent="0.35">
      <c r="E19" s="1" t="s">
        <v>24</v>
      </c>
      <c r="U19" s="18" t="s">
        <v>63</v>
      </c>
      <c r="V19" s="22">
        <v>8</v>
      </c>
      <c r="W19" s="17">
        <v>14</v>
      </c>
      <c r="X19" s="17">
        <v>6</v>
      </c>
      <c r="Y19" s="17">
        <v>0</v>
      </c>
      <c r="Z19" s="17">
        <v>9</v>
      </c>
      <c r="AA19" s="17">
        <v>6</v>
      </c>
      <c r="AB19" s="17">
        <v>5</v>
      </c>
      <c r="AC19" s="17"/>
      <c r="AD19" s="17"/>
      <c r="AE19" s="17"/>
      <c r="AF19" s="17"/>
    </row>
    <row r="20" spans="5:32" x14ac:dyDescent="0.35">
      <c r="E20" s="1"/>
      <c r="U20" s="18" t="s">
        <v>64</v>
      </c>
      <c r="V20" s="22">
        <v>10</v>
      </c>
      <c r="W20" s="17">
        <v>12</v>
      </c>
      <c r="X20" s="17">
        <v>8</v>
      </c>
      <c r="Y20" s="17">
        <v>2</v>
      </c>
      <c r="Z20" s="17">
        <v>6</v>
      </c>
      <c r="AA20" s="17">
        <v>7</v>
      </c>
      <c r="AB20" s="17">
        <v>5</v>
      </c>
      <c r="AC20" s="17"/>
      <c r="AD20" s="17"/>
      <c r="AE20" s="17"/>
      <c r="AF20" s="17"/>
    </row>
    <row r="21" spans="5:32" x14ac:dyDescent="0.35">
      <c r="U21" s="18" t="s">
        <v>65</v>
      </c>
      <c r="V21" s="22">
        <v>9</v>
      </c>
      <c r="W21" s="17">
        <v>10</v>
      </c>
      <c r="X21" s="17">
        <v>6</v>
      </c>
      <c r="Y21" s="17">
        <v>1</v>
      </c>
      <c r="Z21" s="17">
        <v>8</v>
      </c>
      <c r="AA21" s="17">
        <v>3</v>
      </c>
      <c r="AB21" s="17">
        <v>0</v>
      </c>
      <c r="AC21" s="17"/>
      <c r="AD21" s="17"/>
      <c r="AE21" s="17"/>
      <c r="AF21" s="17"/>
    </row>
    <row r="22" spans="5:32" x14ac:dyDescent="0.35">
      <c r="U22" s="18" t="s">
        <v>66</v>
      </c>
      <c r="V22" s="22">
        <v>10</v>
      </c>
      <c r="W22" s="17">
        <v>12</v>
      </c>
      <c r="X22" s="17">
        <v>3</v>
      </c>
      <c r="Y22" s="17">
        <v>1</v>
      </c>
      <c r="Z22" s="17">
        <v>10</v>
      </c>
      <c r="AA22" s="17">
        <v>5</v>
      </c>
      <c r="AB22" s="17">
        <v>4</v>
      </c>
      <c r="AC22" s="17"/>
      <c r="AD22" s="17"/>
      <c r="AE22" s="17"/>
      <c r="AF22" s="17"/>
    </row>
    <row r="23" spans="5:32" x14ac:dyDescent="0.35">
      <c r="U23" s="18" t="s">
        <v>67</v>
      </c>
      <c r="V23" s="22">
        <v>5</v>
      </c>
      <c r="W23" s="17">
        <v>5</v>
      </c>
      <c r="X23" s="17">
        <v>0</v>
      </c>
      <c r="Y23" s="17">
        <v>0</v>
      </c>
      <c r="Z23" s="17">
        <v>0</v>
      </c>
      <c r="AA23" s="17">
        <v>0</v>
      </c>
      <c r="AB23" s="17">
        <v>2</v>
      </c>
      <c r="AC23" s="17"/>
      <c r="AD23" s="17"/>
      <c r="AE23" s="17"/>
      <c r="AF23" s="17"/>
    </row>
    <row r="24" spans="5:32" x14ac:dyDescent="0.35">
      <c r="U24" s="18" t="s">
        <v>68</v>
      </c>
      <c r="V24" s="22">
        <v>1</v>
      </c>
      <c r="W24" s="17">
        <v>0</v>
      </c>
      <c r="X24" s="17">
        <v>0</v>
      </c>
      <c r="Y24" s="17">
        <v>0</v>
      </c>
      <c r="Z24" s="17">
        <v>4</v>
      </c>
      <c r="AA24" s="17">
        <v>9</v>
      </c>
      <c r="AB24" s="17">
        <v>2</v>
      </c>
      <c r="AC24" s="17"/>
      <c r="AD24" s="17"/>
      <c r="AE24" s="17"/>
      <c r="AF24" s="17"/>
    </row>
    <row r="25" spans="5:32" x14ac:dyDescent="0.35">
      <c r="U25" s="18" t="s">
        <v>69</v>
      </c>
      <c r="V25" s="22">
        <v>5</v>
      </c>
      <c r="W25" s="17">
        <v>4</v>
      </c>
      <c r="X25" s="17">
        <v>7</v>
      </c>
      <c r="Y25" s="17">
        <v>1</v>
      </c>
      <c r="Z25" s="17">
        <v>0</v>
      </c>
      <c r="AA25" s="17">
        <v>2</v>
      </c>
      <c r="AB25" s="17">
        <v>3</v>
      </c>
      <c r="AC25" s="17"/>
      <c r="AD25" s="17"/>
      <c r="AE25" s="17"/>
      <c r="AF25" s="17"/>
    </row>
    <row r="26" spans="5:32" x14ac:dyDescent="0.35">
      <c r="U26" s="18" t="s">
        <v>70</v>
      </c>
      <c r="V26" s="22">
        <v>7</v>
      </c>
      <c r="W26" s="17">
        <v>13</v>
      </c>
      <c r="X26" s="17">
        <v>2</v>
      </c>
      <c r="Y26" s="17">
        <v>0</v>
      </c>
      <c r="Z26" s="17">
        <v>5</v>
      </c>
      <c r="AA26" s="17">
        <v>1</v>
      </c>
      <c r="AB26" s="17">
        <v>4</v>
      </c>
      <c r="AC26" s="17"/>
      <c r="AD26" s="17"/>
      <c r="AE26" s="17"/>
      <c r="AF26" s="17"/>
    </row>
  </sheetData>
  <phoneticPr fontId="26"/>
  <conditionalFormatting sqref="V2:AF13 V14:AB2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Tシャツ注文書Excel</vt:lpstr>
      <vt:lpstr>list</vt:lpstr>
      <vt:lpstr>Tシャツ注文書Excel!Print_Area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2018-06-29T11:40:00Z</dcterms:created>
  <dcterms:modified xsi:type="dcterms:W3CDTF">2020-09-23T02:06:46Z</dcterms:modified>
</cp:coreProperties>
</file>